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IEL MORO 1\Desktop\"/>
    </mc:Choice>
  </mc:AlternateContent>
  <xr:revisionPtr revIDLastSave="0" documentId="8_{24DEFF3F-8E32-42D8-A77F-20EEB1755C88}" xr6:coauthVersionLast="47" xr6:coauthVersionMax="47" xr10:uidLastSave="{00000000-0000-0000-0000-000000000000}"/>
  <bookViews>
    <workbookView xWindow="-108" yWindow="-108" windowWidth="23256" windowHeight="12456" activeTab="14" xr2:uid="{B094172D-510E-40F9-B6C2-F34010F648CD}"/>
  </bookViews>
  <sheets>
    <sheet name="#1" sheetId="1" r:id="rId1"/>
    <sheet name="#2" sheetId="8" r:id="rId2"/>
    <sheet name="#3" sheetId="10" r:id="rId3"/>
    <sheet name="#4" sheetId="12" state="hidden" r:id="rId4"/>
    <sheet name="#5" sheetId="14" r:id="rId5"/>
    <sheet name="#6" sheetId="15" r:id="rId6"/>
    <sheet name="#7" sheetId="16" r:id="rId7"/>
    <sheet name="#8" sheetId="17" r:id="rId8"/>
    <sheet name="#9" sheetId="25" r:id="rId9"/>
    <sheet name="#10" sheetId="26" r:id="rId10"/>
    <sheet name="#11" sheetId="27" r:id="rId11"/>
    <sheet name="#12" sheetId="28" r:id="rId12"/>
    <sheet name="#13" sheetId="29" r:id="rId13"/>
    <sheet name="#14" sheetId="30" r:id="rId14"/>
    <sheet name="#15" sheetId="31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31" l="1"/>
  <c r="C10" i="31"/>
  <c r="D9" i="31"/>
  <c r="D8" i="31"/>
  <c r="D7" i="31"/>
  <c r="D6" i="31" s="1"/>
  <c r="C6" i="31"/>
  <c r="D5" i="31"/>
  <c r="D4" i="31"/>
  <c r="D131" i="30"/>
  <c r="D125" i="30"/>
  <c r="D119" i="30"/>
  <c r="D116" i="30"/>
  <c r="D113" i="30"/>
  <c r="D110" i="30"/>
  <c r="D107" i="30"/>
  <c r="D95" i="30"/>
  <c r="D89" i="30"/>
  <c r="D83" i="30"/>
  <c r="D80" i="30"/>
  <c r="D77" i="30"/>
  <c r="D74" i="30"/>
  <c r="D71" i="30"/>
  <c r="E64" i="30"/>
  <c r="E61" i="30"/>
  <c r="E58" i="30"/>
  <c r="D56" i="30"/>
  <c r="E55" i="30"/>
  <c r="D53" i="30"/>
  <c r="E52" i="30"/>
  <c r="E46" i="30"/>
  <c r="E43" i="30"/>
  <c r="E40" i="30"/>
  <c r="D38" i="30"/>
  <c r="E37" i="30"/>
  <c r="D35" i="30"/>
  <c r="E34" i="30"/>
  <c r="E28" i="30"/>
  <c r="E25" i="30"/>
  <c r="E22" i="30"/>
  <c r="D20" i="30"/>
  <c r="E19" i="30"/>
  <c r="D17" i="30"/>
  <c r="E16" i="30"/>
  <c r="C15" i="30"/>
  <c r="D15" i="30" s="1"/>
  <c r="C10" i="30"/>
  <c r="D128" i="30" s="1"/>
  <c r="D9" i="30"/>
  <c r="D8" i="30"/>
  <c r="C6" i="30"/>
  <c r="D10" i="30" s="1"/>
  <c r="E134" i="29"/>
  <c r="F133" i="29"/>
  <c r="E131" i="29"/>
  <c r="F130" i="29"/>
  <c r="E128" i="29"/>
  <c r="D128" i="29"/>
  <c r="C126" i="29"/>
  <c r="F125" i="29"/>
  <c r="E125" i="29"/>
  <c r="F124" i="29"/>
  <c r="C123" i="29"/>
  <c r="F122" i="29"/>
  <c r="E122" i="29"/>
  <c r="D122" i="29"/>
  <c r="F121" i="29"/>
  <c r="C120" i="29"/>
  <c r="E119" i="29"/>
  <c r="D119" i="29"/>
  <c r="F118" i="29"/>
  <c r="F116" i="29"/>
  <c r="E116" i="29"/>
  <c r="D116" i="29"/>
  <c r="F115" i="29"/>
  <c r="C114" i="29"/>
  <c r="F113" i="29"/>
  <c r="E113" i="29"/>
  <c r="F112" i="29"/>
  <c r="C111" i="29"/>
  <c r="F110" i="29"/>
  <c r="D110" i="29"/>
  <c r="F109" i="29"/>
  <c r="C108" i="29"/>
  <c r="F107" i="29"/>
  <c r="E107" i="29"/>
  <c r="D107" i="29"/>
  <c r="F106" i="29"/>
  <c r="C105" i="29"/>
  <c r="F104" i="29"/>
  <c r="E104" i="29"/>
  <c r="F103" i="29"/>
  <c r="D102" i="29"/>
  <c r="C102" i="29"/>
  <c r="F101" i="29"/>
  <c r="E101" i="29"/>
  <c r="D101" i="29"/>
  <c r="F100" i="29"/>
  <c r="C99" i="29"/>
  <c r="F98" i="29"/>
  <c r="E98" i="29"/>
  <c r="F97" i="29"/>
  <c r="D96" i="29"/>
  <c r="C96" i="29"/>
  <c r="F95" i="29"/>
  <c r="E95" i="29"/>
  <c r="D95" i="29"/>
  <c r="F94" i="29"/>
  <c r="C93" i="29"/>
  <c r="F92" i="29"/>
  <c r="E92" i="29"/>
  <c r="F91" i="29"/>
  <c r="D90" i="29"/>
  <c r="C90" i="29"/>
  <c r="F89" i="29"/>
  <c r="E89" i="29"/>
  <c r="D89" i="29"/>
  <c r="F88" i="29"/>
  <c r="C87" i="29"/>
  <c r="F86" i="29"/>
  <c r="E86" i="29"/>
  <c r="F85" i="29"/>
  <c r="D84" i="29"/>
  <c r="C84" i="29"/>
  <c r="F83" i="29"/>
  <c r="E83" i="29"/>
  <c r="D83" i="29"/>
  <c r="F82" i="29"/>
  <c r="C81" i="29"/>
  <c r="F80" i="29"/>
  <c r="E80" i="29"/>
  <c r="F79" i="29"/>
  <c r="D78" i="29"/>
  <c r="C78" i="29"/>
  <c r="F77" i="29"/>
  <c r="E77" i="29"/>
  <c r="D77" i="29"/>
  <c r="F76" i="29"/>
  <c r="C75" i="29"/>
  <c r="F74" i="29"/>
  <c r="E74" i="29"/>
  <c r="F73" i="29"/>
  <c r="D72" i="29"/>
  <c r="C72" i="29"/>
  <c r="F71" i="29"/>
  <c r="E71" i="29"/>
  <c r="D71" i="29"/>
  <c r="F70" i="29"/>
  <c r="C69" i="29"/>
  <c r="F68" i="29"/>
  <c r="E68" i="29"/>
  <c r="F67" i="29"/>
  <c r="D66" i="29"/>
  <c r="C66" i="29"/>
  <c r="F65" i="29"/>
  <c r="E65" i="29"/>
  <c r="D65" i="29"/>
  <c r="F64" i="29"/>
  <c r="C63" i="29"/>
  <c r="F62" i="29"/>
  <c r="E62" i="29"/>
  <c r="F61" i="29"/>
  <c r="D60" i="29"/>
  <c r="C60" i="29"/>
  <c r="F59" i="29"/>
  <c r="E59" i="29"/>
  <c r="D59" i="29"/>
  <c r="F58" i="29"/>
  <c r="C57" i="29"/>
  <c r="F56" i="29"/>
  <c r="E56" i="29"/>
  <c r="F55" i="29"/>
  <c r="D54" i="29"/>
  <c r="C54" i="29"/>
  <c r="F53" i="29"/>
  <c r="E53" i="29"/>
  <c r="D53" i="29"/>
  <c r="F52" i="29"/>
  <c r="C51" i="29"/>
  <c r="F50" i="29"/>
  <c r="E50" i="29"/>
  <c r="F49" i="29"/>
  <c r="D48" i="29"/>
  <c r="C48" i="29"/>
  <c r="F47" i="29"/>
  <c r="E47" i="29"/>
  <c r="D47" i="29"/>
  <c r="F46" i="29"/>
  <c r="C45" i="29"/>
  <c r="F44" i="29"/>
  <c r="E44" i="29"/>
  <c r="F43" i="29"/>
  <c r="D42" i="29"/>
  <c r="C42" i="29"/>
  <c r="F41" i="29"/>
  <c r="E41" i="29"/>
  <c r="D41" i="29"/>
  <c r="F40" i="29"/>
  <c r="C39" i="29"/>
  <c r="F38" i="29"/>
  <c r="E38" i="29"/>
  <c r="F37" i="29"/>
  <c r="D36" i="29"/>
  <c r="C36" i="29"/>
  <c r="F35" i="29"/>
  <c r="E35" i="29"/>
  <c r="D35" i="29"/>
  <c r="F34" i="29"/>
  <c r="D34" i="29"/>
  <c r="F33" i="29"/>
  <c r="D33" i="29"/>
  <c r="F32" i="29"/>
  <c r="E32" i="29"/>
  <c r="D32" i="29"/>
  <c r="F31" i="29"/>
  <c r="E31" i="29"/>
  <c r="D31" i="29"/>
  <c r="F30" i="29"/>
  <c r="C30" i="29"/>
  <c r="F29" i="29"/>
  <c r="E29" i="29"/>
  <c r="F28" i="29"/>
  <c r="E28" i="29"/>
  <c r="D28" i="29"/>
  <c r="F27" i="29"/>
  <c r="E27" i="29"/>
  <c r="D27" i="29"/>
  <c r="C27" i="29"/>
  <c r="E26" i="29"/>
  <c r="D26" i="29"/>
  <c r="C26" i="29"/>
  <c r="E25" i="29"/>
  <c r="D25" i="29"/>
  <c r="F24" i="29"/>
  <c r="E24" i="29"/>
  <c r="D24" i="29"/>
  <c r="C24" i="29"/>
  <c r="F23" i="29"/>
  <c r="D23" i="29"/>
  <c r="C23" i="29"/>
  <c r="F22" i="29"/>
  <c r="D22" i="29"/>
  <c r="F21" i="29"/>
  <c r="E21" i="29"/>
  <c r="D21" i="29"/>
  <c r="C21" i="29"/>
  <c r="F20" i="29"/>
  <c r="E20" i="29"/>
  <c r="C20" i="29"/>
  <c r="F19" i="29"/>
  <c r="E19" i="29"/>
  <c r="F18" i="29"/>
  <c r="E18" i="29"/>
  <c r="D18" i="29"/>
  <c r="C18" i="29"/>
  <c r="F17" i="29"/>
  <c r="E17" i="29"/>
  <c r="D17" i="29"/>
  <c r="F16" i="29"/>
  <c r="E16" i="29"/>
  <c r="D16" i="29"/>
  <c r="E15" i="29"/>
  <c r="F13" i="29"/>
  <c r="C10" i="29"/>
  <c r="D125" i="29" s="1"/>
  <c r="C6" i="29"/>
  <c r="D5" i="29"/>
  <c r="D144" i="28"/>
  <c r="F143" i="28"/>
  <c r="E140" i="28"/>
  <c r="E139" i="28"/>
  <c r="D138" i="28"/>
  <c r="D135" i="28"/>
  <c r="F133" i="28"/>
  <c r="E133" i="28"/>
  <c r="D131" i="28"/>
  <c r="E130" i="28"/>
  <c r="D128" i="28"/>
  <c r="C128" i="28"/>
  <c r="D126" i="28"/>
  <c r="C125" i="28"/>
  <c r="D123" i="28"/>
  <c r="F122" i="28"/>
  <c r="E121" i="28"/>
  <c r="F119" i="28"/>
  <c r="E118" i="28"/>
  <c r="D118" i="28"/>
  <c r="C116" i="28"/>
  <c r="D115" i="28"/>
  <c r="C113" i="28"/>
  <c r="F112" i="28"/>
  <c r="F110" i="28"/>
  <c r="F109" i="28"/>
  <c r="F107" i="28"/>
  <c r="D107" i="28"/>
  <c r="D106" i="28"/>
  <c r="D104" i="28"/>
  <c r="E103" i="28"/>
  <c r="D103" i="28"/>
  <c r="F102" i="28"/>
  <c r="C101" i="28"/>
  <c r="D100" i="28"/>
  <c r="F98" i="28"/>
  <c r="D98" i="28"/>
  <c r="C98" i="28"/>
  <c r="F96" i="28"/>
  <c r="D95" i="28"/>
  <c r="E94" i="28"/>
  <c r="D94" i="28"/>
  <c r="F93" i="28"/>
  <c r="C92" i="28"/>
  <c r="D91" i="28"/>
  <c r="D90" i="28"/>
  <c r="F89" i="28"/>
  <c r="E89" i="28"/>
  <c r="E88" i="28"/>
  <c r="E87" i="28"/>
  <c r="E86" i="28"/>
  <c r="D86" i="28"/>
  <c r="C86" i="28"/>
  <c r="F84" i="28"/>
  <c r="F83" i="28"/>
  <c r="D83" i="28"/>
  <c r="C83" i="28"/>
  <c r="F82" i="28"/>
  <c r="E82" i="28"/>
  <c r="D81" i="28"/>
  <c r="D80" i="28"/>
  <c r="F79" i="28"/>
  <c r="E79" i="28"/>
  <c r="D79" i="28"/>
  <c r="F78" i="28"/>
  <c r="E77" i="28"/>
  <c r="F76" i="28"/>
  <c r="D76" i="28"/>
  <c r="F75" i="28"/>
  <c r="E75" i="28"/>
  <c r="D75" i="28"/>
  <c r="C74" i="28"/>
  <c r="F73" i="28"/>
  <c r="D73" i="28"/>
  <c r="E72" i="28"/>
  <c r="D72" i="28"/>
  <c r="F71" i="28"/>
  <c r="E71" i="28"/>
  <c r="E70" i="28"/>
  <c r="D70" i="28"/>
  <c r="E69" i="28"/>
  <c r="F68" i="28"/>
  <c r="E68" i="28"/>
  <c r="D68" i="28"/>
  <c r="C68" i="28"/>
  <c r="F66" i="28"/>
  <c r="E66" i="28"/>
  <c r="F65" i="28"/>
  <c r="D65" i="28"/>
  <c r="C65" i="28"/>
  <c r="F64" i="28"/>
  <c r="E64" i="28"/>
  <c r="D63" i="28"/>
  <c r="F62" i="28"/>
  <c r="D62" i="28"/>
  <c r="F61" i="28"/>
  <c r="E61" i="28"/>
  <c r="D61" i="28"/>
  <c r="F60" i="28"/>
  <c r="D60" i="28"/>
  <c r="E59" i="28"/>
  <c r="D59" i="28"/>
  <c r="F58" i="28"/>
  <c r="E58" i="28"/>
  <c r="D58" i="28"/>
  <c r="F57" i="28"/>
  <c r="E57" i="28"/>
  <c r="D57" i="28"/>
  <c r="E56" i="28"/>
  <c r="C56" i="28"/>
  <c r="F55" i="28"/>
  <c r="E55" i="28"/>
  <c r="D55" i="28"/>
  <c r="F54" i="28"/>
  <c r="E54" i="28"/>
  <c r="D54" i="28"/>
  <c r="F53" i="28"/>
  <c r="E53" i="28"/>
  <c r="C53" i="28"/>
  <c r="E52" i="28"/>
  <c r="D52" i="28"/>
  <c r="F51" i="28"/>
  <c r="E51" i="28"/>
  <c r="D51" i="28"/>
  <c r="F50" i="28"/>
  <c r="E50" i="28"/>
  <c r="D50" i="28"/>
  <c r="C50" i="28"/>
  <c r="E49" i="28"/>
  <c r="F48" i="28"/>
  <c r="E48" i="28"/>
  <c r="D48" i="28"/>
  <c r="F47" i="28"/>
  <c r="E47" i="28"/>
  <c r="D47" i="28"/>
  <c r="C47" i="28"/>
  <c r="F46" i="28"/>
  <c r="E46" i="28"/>
  <c r="F45" i="28"/>
  <c r="D45" i="28"/>
  <c r="F44" i="28"/>
  <c r="E44" i="28"/>
  <c r="D44" i="28"/>
  <c r="C44" i="28"/>
  <c r="F43" i="28"/>
  <c r="E43" i="28"/>
  <c r="D43" i="28"/>
  <c r="F42" i="28"/>
  <c r="D42" i="28"/>
  <c r="E41" i="28"/>
  <c r="D41" i="28"/>
  <c r="C41" i="28"/>
  <c r="F40" i="28"/>
  <c r="E40" i="28"/>
  <c r="D40" i="28"/>
  <c r="F39" i="28"/>
  <c r="E39" i="28"/>
  <c r="D39" i="28"/>
  <c r="E38" i="28"/>
  <c r="C38" i="28"/>
  <c r="F37" i="28"/>
  <c r="E37" i="28"/>
  <c r="D37" i="28"/>
  <c r="F36" i="28"/>
  <c r="E36" i="28"/>
  <c r="D36" i="28"/>
  <c r="F35" i="28"/>
  <c r="E35" i="28"/>
  <c r="C35" i="28"/>
  <c r="E34" i="28"/>
  <c r="D34" i="28"/>
  <c r="F33" i="28"/>
  <c r="E33" i="28"/>
  <c r="D33" i="28"/>
  <c r="F32" i="28"/>
  <c r="E32" i="28"/>
  <c r="D32" i="28"/>
  <c r="C32" i="28"/>
  <c r="E31" i="28"/>
  <c r="F30" i="28"/>
  <c r="E30" i="28"/>
  <c r="D30" i="28"/>
  <c r="F29" i="28"/>
  <c r="E29" i="28"/>
  <c r="D29" i="28"/>
  <c r="C29" i="28"/>
  <c r="F28" i="28"/>
  <c r="E28" i="28"/>
  <c r="F27" i="28"/>
  <c r="D27" i="28"/>
  <c r="F26" i="28"/>
  <c r="E26" i="28"/>
  <c r="D26" i="28"/>
  <c r="C26" i="28"/>
  <c r="C20" i="28"/>
  <c r="F142" i="28" s="1"/>
  <c r="D19" i="28"/>
  <c r="C16" i="28"/>
  <c r="C10" i="28"/>
  <c r="D4" i="28" s="1"/>
  <c r="C14" i="28" s="1"/>
  <c r="C6" i="28"/>
  <c r="C133" i="27"/>
  <c r="D131" i="27"/>
  <c r="D129" i="27"/>
  <c r="F127" i="27"/>
  <c r="F125" i="27"/>
  <c r="D124" i="27"/>
  <c r="C122" i="27"/>
  <c r="F120" i="27"/>
  <c r="E118" i="27"/>
  <c r="C117" i="27"/>
  <c r="C115" i="27"/>
  <c r="D113" i="27"/>
  <c r="D111" i="27"/>
  <c r="C110" i="27"/>
  <c r="F109" i="27"/>
  <c r="F107" i="27"/>
  <c r="E106" i="27"/>
  <c r="D106" i="27"/>
  <c r="C104" i="27"/>
  <c r="D103" i="27"/>
  <c r="C103" i="27"/>
  <c r="F102" i="27"/>
  <c r="E100" i="27"/>
  <c r="F99" i="27"/>
  <c r="D99" i="27"/>
  <c r="C99" i="27"/>
  <c r="C97" i="27"/>
  <c r="C96" i="27"/>
  <c r="F95" i="27"/>
  <c r="D95" i="27"/>
  <c r="D93" i="27"/>
  <c r="D92" i="27"/>
  <c r="C92" i="27"/>
  <c r="F91" i="27"/>
  <c r="F89" i="27"/>
  <c r="F88" i="27"/>
  <c r="E88" i="27"/>
  <c r="D88" i="27"/>
  <c r="C86" i="27"/>
  <c r="D85" i="27"/>
  <c r="C85" i="27"/>
  <c r="F84" i="27"/>
  <c r="E82" i="27"/>
  <c r="F81" i="27"/>
  <c r="D81" i="27"/>
  <c r="C81" i="27"/>
  <c r="C79" i="27"/>
  <c r="D78" i="27"/>
  <c r="C78" i="27"/>
  <c r="F77" i="27"/>
  <c r="C76" i="27"/>
  <c r="D75" i="27"/>
  <c r="C75" i="27"/>
  <c r="F74" i="27"/>
  <c r="C73" i="27"/>
  <c r="D72" i="27"/>
  <c r="C72" i="27"/>
  <c r="F71" i="27"/>
  <c r="F70" i="27"/>
  <c r="C70" i="27"/>
  <c r="D69" i="27"/>
  <c r="C69" i="27"/>
  <c r="F68" i="27"/>
  <c r="F67" i="27"/>
  <c r="C67" i="27"/>
  <c r="D66" i="27"/>
  <c r="C66" i="27"/>
  <c r="F65" i="27"/>
  <c r="F64" i="27"/>
  <c r="C64" i="27"/>
  <c r="D63" i="27"/>
  <c r="C63" i="27"/>
  <c r="F62" i="27"/>
  <c r="F61" i="27"/>
  <c r="C61" i="27"/>
  <c r="D60" i="27"/>
  <c r="C60" i="27"/>
  <c r="F59" i="27"/>
  <c r="F58" i="27"/>
  <c r="C58" i="27"/>
  <c r="D57" i="27"/>
  <c r="C57" i="27"/>
  <c r="F56" i="27"/>
  <c r="F55" i="27"/>
  <c r="C55" i="27"/>
  <c r="D54" i="27"/>
  <c r="C54" i="27"/>
  <c r="F53" i="27"/>
  <c r="F52" i="27"/>
  <c r="C52" i="27"/>
  <c r="D51" i="27"/>
  <c r="C51" i="27"/>
  <c r="F50" i="27"/>
  <c r="F49" i="27"/>
  <c r="C49" i="27"/>
  <c r="D48" i="27"/>
  <c r="C48" i="27"/>
  <c r="F47" i="27"/>
  <c r="F46" i="27"/>
  <c r="C46" i="27"/>
  <c r="D45" i="27"/>
  <c r="C45" i="27"/>
  <c r="F44" i="27"/>
  <c r="F43" i="27"/>
  <c r="C43" i="27"/>
  <c r="D42" i="27"/>
  <c r="C42" i="27"/>
  <c r="F41" i="27"/>
  <c r="F40" i="27"/>
  <c r="C40" i="27"/>
  <c r="D39" i="27"/>
  <c r="C39" i="27"/>
  <c r="F38" i="27"/>
  <c r="F37" i="27"/>
  <c r="C37" i="27"/>
  <c r="D36" i="27"/>
  <c r="C36" i="27"/>
  <c r="F35" i="27"/>
  <c r="F34" i="27"/>
  <c r="C34" i="27"/>
  <c r="D33" i="27"/>
  <c r="C33" i="27"/>
  <c r="F32" i="27"/>
  <c r="F31" i="27"/>
  <c r="C31" i="27"/>
  <c r="D30" i="27"/>
  <c r="C30" i="27"/>
  <c r="F29" i="27"/>
  <c r="F28" i="27"/>
  <c r="C28" i="27"/>
  <c r="E27" i="27"/>
  <c r="D27" i="27"/>
  <c r="C27" i="27"/>
  <c r="F26" i="27"/>
  <c r="F25" i="27"/>
  <c r="C25" i="27"/>
  <c r="E24" i="27"/>
  <c r="D24" i="27"/>
  <c r="C24" i="27"/>
  <c r="F23" i="27"/>
  <c r="D23" i="27"/>
  <c r="F22" i="27"/>
  <c r="C22" i="27"/>
  <c r="E21" i="27"/>
  <c r="D21" i="27"/>
  <c r="C21" i="27"/>
  <c r="F20" i="27"/>
  <c r="D20" i="27"/>
  <c r="F19" i="27"/>
  <c r="C19" i="27"/>
  <c r="E18" i="27"/>
  <c r="D18" i="27"/>
  <c r="C18" i="27"/>
  <c r="F17" i="27"/>
  <c r="D17" i="27"/>
  <c r="F16" i="27"/>
  <c r="C16" i="27"/>
  <c r="E15" i="27"/>
  <c r="D15" i="27"/>
  <c r="C15" i="27"/>
  <c r="C14" i="27"/>
  <c r="E14" i="27" s="1"/>
  <c r="D10" i="27"/>
  <c r="C10" i="27"/>
  <c r="D132" i="27" s="1"/>
  <c r="D9" i="27"/>
  <c r="D8" i="27"/>
  <c r="D6" i="27"/>
  <c r="D7" i="27" s="1"/>
  <c r="C6" i="27"/>
  <c r="D5" i="27"/>
  <c r="E4" i="27"/>
  <c r="D4" i="27"/>
  <c r="F12" i="27" s="1"/>
  <c r="F14" i="27" s="1"/>
  <c r="D133" i="26"/>
  <c r="D130" i="26"/>
  <c r="D129" i="26"/>
  <c r="E128" i="26"/>
  <c r="E125" i="26"/>
  <c r="F123" i="26"/>
  <c r="D123" i="26"/>
  <c r="D120" i="26"/>
  <c r="C119" i="26"/>
  <c r="F117" i="26"/>
  <c r="F114" i="26"/>
  <c r="C114" i="26"/>
  <c r="C113" i="26"/>
  <c r="E110" i="26"/>
  <c r="D109" i="26"/>
  <c r="E108" i="26"/>
  <c r="F105" i="26"/>
  <c r="C105" i="26"/>
  <c r="C104" i="26"/>
  <c r="C102" i="26"/>
  <c r="F100" i="26"/>
  <c r="C100" i="26"/>
  <c r="F97" i="26"/>
  <c r="F96" i="26"/>
  <c r="D96" i="26"/>
  <c r="F93" i="26"/>
  <c r="C93" i="26"/>
  <c r="C92" i="26"/>
  <c r="C90" i="26"/>
  <c r="F88" i="26"/>
  <c r="C88" i="26"/>
  <c r="F85" i="26"/>
  <c r="F84" i="26"/>
  <c r="D84" i="26"/>
  <c r="F81" i="26"/>
  <c r="C81" i="26"/>
  <c r="D80" i="26"/>
  <c r="D78" i="26"/>
  <c r="D77" i="26"/>
  <c r="F76" i="26"/>
  <c r="F74" i="26"/>
  <c r="C74" i="26"/>
  <c r="D73" i="26"/>
  <c r="E71" i="26"/>
  <c r="F70" i="26"/>
  <c r="D70" i="26"/>
  <c r="E68" i="26"/>
  <c r="F67" i="26"/>
  <c r="D67" i="26"/>
  <c r="C67" i="26"/>
  <c r="E65" i="26"/>
  <c r="F64" i="26"/>
  <c r="D64" i="26"/>
  <c r="C64" i="26"/>
  <c r="E62" i="26"/>
  <c r="C62" i="26"/>
  <c r="F61" i="26"/>
  <c r="D61" i="26"/>
  <c r="C61" i="26"/>
  <c r="F60" i="26"/>
  <c r="E59" i="26"/>
  <c r="C59" i="26"/>
  <c r="F58" i="26"/>
  <c r="D58" i="26"/>
  <c r="C58" i="26"/>
  <c r="F57" i="26"/>
  <c r="E56" i="26"/>
  <c r="C56" i="26"/>
  <c r="F55" i="26"/>
  <c r="D55" i="26"/>
  <c r="C55" i="26"/>
  <c r="F54" i="26"/>
  <c r="E53" i="26"/>
  <c r="C53" i="26"/>
  <c r="F52" i="26"/>
  <c r="D52" i="26"/>
  <c r="C52" i="26"/>
  <c r="F51" i="26"/>
  <c r="E50" i="26"/>
  <c r="C50" i="26"/>
  <c r="F49" i="26"/>
  <c r="D49" i="26"/>
  <c r="C49" i="26"/>
  <c r="F48" i="26"/>
  <c r="E47" i="26"/>
  <c r="C47" i="26"/>
  <c r="F46" i="26"/>
  <c r="D46" i="26"/>
  <c r="C46" i="26"/>
  <c r="F45" i="26"/>
  <c r="E44" i="26"/>
  <c r="C44" i="26"/>
  <c r="F43" i="26"/>
  <c r="D43" i="26"/>
  <c r="C43" i="26"/>
  <c r="F42" i="26"/>
  <c r="E41" i="26"/>
  <c r="C41" i="26"/>
  <c r="F40" i="26"/>
  <c r="D40" i="26"/>
  <c r="C40" i="26"/>
  <c r="F39" i="26"/>
  <c r="E38" i="26"/>
  <c r="C38" i="26"/>
  <c r="F37" i="26"/>
  <c r="D37" i="26"/>
  <c r="C37" i="26"/>
  <c r="F36" i="26"/>
  <c r="E35" i="26"/>
  <c r="C35" i="26"/>
  <c r="F34" i="26"/>
  <c r="D34" i="26"/>
  <c r="C34" i="26"/>
  <c r="F33" i="26"/>
  <c r="E32" i="26"/>
  <c r="C32" i="26"/>
  <c r="F31" i="26"/>
  <c r="D31" i="26"/>
  <c r="C31" i="26"/>
  <c r="F30" i="26"/>
  <c r="E29" i="26"/>
  <c r="C29" i="26"/>
  <c r="F28" i="26"/>
  <c r="D28" i="26"/>
  <c r="C28" i="26"/>
  <c r="F27" i="26"/>
  <c r="E26" i="26"/>
  <c r="C26" i="26"/>
  <c r="F25" i="26"/>
  <c r="D25" i="26"/>
  <c r="C25" i="26"/>
  <c r="F24" i="26"/>
  <c r="E23" i="26"/>
  <c r="C23" i="26"/>
  <c r="F22" i="26"/>
  <c r="D22" i="26"/>
  <c r="C22" i="26"/>
  <c r="F21" i="26"/>
  <c r="E20" i="26"/>
  <c r="C20" i="26"/>
  <c r="F19" i="26"/>
  <c r="D19" i="26"/>
  <c r="C19" i="26"/>
  <c r="F18" i="26"/>
  <c r="E17" i="26"/>
  <c r="C17" i="26"/>
  <c r="F16" i="26"/>
  <c r="D16" i="26"/>
  <c r="C16" i="26"/>
  <c r="F15" i="26"/>
  <c r="C14" i="26"/>
  <c r="F12" i="26"/>
  <c r="D10" i="26"/>
  <c r="C10" i="26"/>
  <c r="C132" i="26" s="1"/>
  <c r="D9" i="26"/>
  <c r="D8" i="26"/>
  <c r="D7" i="26"/>
  <c r="D6" i="26"/>
  <c r="C6" i="26"/>
  <c r="D5" i="26"/>
  <c r="D4" i="26"/>
  <c r="F128" i="25"/>
  <c r="F122" i="25"/>
  <c r="F116" i="25"/>
  <c r="F110" i="25"/>
  <c r="F104" i="25"/>
  <c r="F98" i="25"/>
  <c r="F92" i="25"/>
  <c r="F86" i="25"/>
  <c r="F80" i="25"/>
  <c r="F74" i="25"/>
  <c r="F68" i="25"/>
  <c r="F62" i="25"/>
  <c r="F56" i="25"/>
  <c r="F50" i="25"/>
  <c r="C46" i="25"/>
  <c r="D41" i="25"/>
  <c r="D37" i="25"/>
  <c r="C33" i="25"/>
  <c r="D29" i="25"/>
  <c r="D25" i="25"/>
  <c r="C14" i="25"/>
  <c r="C10" i="25"/>
  <c r="F132" i="25" s="1"/>
  <c r="D9" i="25"/>
  <c r="D8" i="25"/>
  <c r="C6" i="25"/>
  <c r="D7" i="25" s="1"/>
  <c r="B18" i="17"/>
  <c r="G17" i="17"/>
  <c r="H17" i="16"/>
  <c r="M17" i="16"/>
  <c r="Q17" i="15"/>
  <c r="L18" i="15"/>
  <c r="F24" i="25" l="1"/>
  <c r="E28" i="25"/>
  <c r="E32" i="25"/>
  <c r="F36" i="25"/>
  <c r="E40" i="25"/>
  <c r="C45" i="25"/>
  <c r="C50" i="25"/>
  <c r="C56" i="25"/>
  <c r="C62" i="25"/>
  <c r="C68" i="25"/>
  <c r="C74" i="25"/>
  <c r="C80" i="25"/>
  <c r="C86" i="25"/>
  <c r="C92" i="25"/>
  <c r="C98" i="25"/>
  <c r="C104" i="25"/>
  <c r="C110" i="25"/>
  <c r="C116" i="25"/>
  <c r="C122" i="25"/>
  <c r="C128" i="25"/>
  <c r="C25" i="25"/>
  <c r="C29" i="25"/>
  <c r="F32" i="25"/>
  <c r="C37" i="25"/>
  <c r="C41" i="25"/>
  <c r="F45" i="25"/>
  <c r="D50" i="25"/>
  <c r="D56" i="25"/>
  <c r="D62" i="25"/>
  <c r="D68" i="25"/>
  <c r="D74" i="25"/>
  <c r="D80" i="25"/>
  <c r="D86" i="25"/>
  <c r="D92" i="25"/>
  <c r="D98" i="25"/>
  <c r="D104" i="25"/>
  <c r="D110" i="25"/>
  <c r="D116" i="25"/>
  <c r="D122" i="25"/>
  <c r="D128" i="25"/>
  <c r="E25" i="25"/>
  <c r="E29" i="25"/>
  <c r="F33" i="25"/>
  <c r="E37" i="25"/>
  <c r="F41" i="25"/>
  <c r="D46" i="25"/>
  <c r="C52" i="25"/>
  <c r="C58" i="25"/>
  <c r="C64" i="25"/>
  <c r="C70" i="25"/>
  <c r="C76" i="25"/>
  <c r="C82" i="25"/>
  <c r="C88" i="25"/>
  <c r="C94" i="25"/>
  <c r="C100" i="25"/>
  <c r="C106" i="25"/>
  <c r="C112" i="25"/>
  <c r="C118" i="25"/>
  <c r="C124" i="25"/>
  <c r="C130" i="25"/>
  <c r="C26" i="25"/>
  <c r="F29" i="25"/>
  <c r="C34" i="25"/>
  <c r="C38" i="25"/>
  <c r="C42" i="25"/>
  <c r="E46" i="25"/>
  <c r="D52" i="25"/>
  <c r="D58" i="25"/>
  <c r="D64" i="25"/>
  <c r="D70" i="25"/>
  <c r="D76" i="25"/>
  <c r="D82" i="25"/>
  <c r="D88" i="25"/>
  <c r="D94" i="25"/>
  <c r="D100" i="25"/>
  <c r="D106" i="25"/>
  <c r="D112" i="25"/>
  <c r="D118" i="25"/>
  <c r="D124" i="25"/>
  <c r="D130" i="25"/>
  <c r="D26" i="25"/>
  <c r="C30" i="25"/>
  <c r="D34" i="25"/>
  <c r="D38" i="25"/>
  <c r="F42" i="25"/>
  <c r="C47" i="25"/>
  <c r="E52" i="25"/>
  <c r="E58" i="25"/>
  <c r="E64" i="25"/>
  <c r="E70" i="25"/>
  <c r="E76" i="25"/>
  <c r="E82" i="25"/>
  <c r="E88" i="25"/>
  <c r="E94" i="25"/>
  <c r="E100" i="25"/>
  <c r="E106" i="25"/>
  <c r="E112" i="25"/>
  <c r="E118" i="25"/>
  <c r="E124" i="25"/>
  <c r="E130" i="25"/>
  <c r="E26" i="25"/>
  <c r="F30" i="25"/>
  <c r="E34" i="25"/>
  <c r="E38" i="25"/>
  <c r="C43" i="25"/>
  <c r="D47" i="25"/>
  <c r="C53" i="25"/>
  <c r="C59" i="25"/>
  <c r="C65" i="25"/>
  <c r="C71" i="25"/>
  <c r="C77" i="25"/>
  <c r="C83" i="25"/>
  <c r="C89" i="25"/>
  <c r="C95" i="25"/>
  <c r="C101" i="25"/>
  <c r="C107" i="25"/>
  <c r="C113" i="25"/>
  <c r="C119" i="25"/>
  <c r="C125" i="25"/>
  <c r="C131" i="25"/>
  <c r="F26" i="25"/>
  <c r="C31" i="25"/>
  <c r="C35" i="25"/>
  <c r="F38" i="25"/>
  <c r="D43" i="25"/>
  <c r="F47" i="25"/>
  <c r="D53" i="25"/>
  <c r="D59" i="25"/>
  <c r="D65" i="25"/>
  <c r="D71" i="25"/>
  <c r="D77" i="25"/>
  <c r="D83" i="25"/>
  <c r="D89" i="25"/>
  <c r="D95" i="25"/>
  <c r="D101" i="25"/>
  <c r="D107" i="25"/>
  <c r="D113" i="25"/>
  <c r="D119" i="25"/>
  <c r="D125" i="25"/>
  <c r="D131" i="25"/>
  <c r="C27" i="25"/>
  <c r="D31" i="25"/>
  <c r="D35" i="25"/>
  <c r="C39" i="25"/>
  <c r="E43" i="25"/>
  <c r="C48" i="25"/>
  <c r="F53" i="25"/>
  <c r="F59" i="25"/>
  <c r="F65" i="25"/>
  <c r="F71" i="25"/>
  <c r="F77" i="25"/>
  <c r="F83" i="25"/>
  <c r="F89" i="25"/>
  <c r="F95" i="25"/>
  <c r="F101" i="25"/>
  <c r="F107" i="25"/>
  <c r="F113" i="25"/>
  <c r="F119" i="25"/>
  <c r="F125" i="25"/>
  <c r="F131" i="25"/>
  <c r="F27" i="25"/>
  <c r="E31" i="25"/>
  <c r="E35" i="25"/>
  <c r="F39" i="25"/>
  <c r="C44" i="25"/>
  <c r="C49" i="25"/>
  <c r="C55" i="25"/>
  <c r="C61" i="25"/>
  <c r="C67" i="25"/>
  <c r="C73" i="25"/>
  <c r="C79" i="25"/>
  <c r="C85" i="25"/>
  <c r="C91" i="25"/>
  <c r="C97" i="25"/>
  <c r="C103" i="25"/>
  <c r="C109" i="25"/>
  <c r="C115" i="25"/>
  <c r="C121" i="25"/>
  <c r="C127" i="25"/>
  <c r="C133" i="25"/>
  <c r="C28" i="25"/>
  <c r="C32" i="25"/>
  <c r="F35" i="25"/>
  <c r="C40" i="25"/>
  <c r="D44" i="25"/>
  <c r="D49" i="25"/>
  <c r="D55" i="25"/>
  <c r="D61" i="25"/>
  <c r="D67" i="25"/>
  <c r="D73" i="25"/>
  <c r="D79" i="25"/>
  <c r="D85" i="25"/>
  <c r="D91" i="25"/>
  <c r="D97" i="25"/>
  <c r="D103" i="25"/>
  <c r="D109" i="25"/>
  <c r="D115" i="25"/>
  <c r="D121" i="25"/>
  <c r="D127" i="25"/>
  <c r="D133" i="25"/>
  <c r="C24" i="25"/>
  <c r="D28" i="25"/>
  <c r="D32" i="25"/>
  <c r="C36" i="25"/>
  <c r="D40" i="25"/>
  <c r="F44" i="25"/>
  <c r="E49" i="25"/>
  <c r="E55" i="25"/>
  <c r="E61" i="25"/>
  <c r="E67" i="25"/>
  <c r="E73" i="25"/>
  <c r="E79" i="25"/>
  <c r="E85" i="25"/>
  <c r="E91" i="25"/>
  <c r="E97" i="25"/>
  <c r="E103" i="25"/>
  <c r="E109" i="25"/>
  <c r="E115" i="25"/>
  <c r="E121" i="25"/>
  <c r="E127" i="25"/>
  <c r="E133" i="25"/>
  <c r="D4" i="25"/>
  <c r="F25" i="25"/>
  <c r="F28" i="25"/>
  <c r="F31" i="25"/>
  <c r="F34" i="25"/>
  <c r="F37" i="25"/>
  <c r="F40" i="25"/>
  <c r="F43" i="25"/>
  <c r="F46" i="25"/>
  <c r="F49" i="25"/>
  <c r="F52" i="25"/>
  <c r="F55" i="25"/>
  <c r="F58" i="25"/>
  <c r="F61" i="25"/>
  <c r="F64" i="25"/>
  <c r="F67" i="25"/>
  <c r="F70" i="25"/>
  <c r="F73" i="25"/>
  <c r="F76" i="25"/>
  <c r="F79" i="25"/>
  <c r="F82" i="25"/>
  <c r="F85" i="25"/>
  <c r="F88" i="25"/>
  <c r="F91" i="25"/>
  <c r="F94" i="25"/>
  <c r="F97" i="25"/>
  <c r="F100" i="25"/>
  <c r="F103" i="25"/>
  <c r="F106" i="25"/>
  <c r="F109" i="25"/>
  <c r="F112" i="25"/>
  <c r="F115" i="25"/>
  <c r="F118" i="25"/>
  <c r="F121" i="25"/>
  <c r="F124" i="25"/>
  <c r="F127" i="25"/>
  <c r="F130" i="25"/>
  <c r="F133" i="25"/>
  <c r="E16" i="26"/>
  <c r="E19" i="26"/>
  <c r="E22" i="26"/>
  <c r="E25" i="26"/>
  <c r="E28" i="26"/>
  <c r="E31" i="26"/>
  <c r="E34" i="26"/>
  <c r="E37" i="26"/>
  <c r="E40" i="26"/>
  <c r="E43" i="26"/>
  <c r="E46" i="26"/>
  <c r="E49" i="26"/>
  <c r="E52" i="26"/>
  <c r="E55" i="26"/>
  <c r="E58" i="26"/>
  <c r="E61" i="26"/>
  <c r="E64" i="26"/>
  <c r="E67" i="26"/>
  <c r="E70" i="26"/>
  <c r="F73" i="26"/>
  <c r="C77" i="26"/>
  <c r="E80" i="26"/>
  <c r="E84" i="26"/>
  <c r="D88" i="26"/>
  <c r="E92" i="26"/>
  <c r="E96" i="26"/>
  <c r="D100" i="26"/>
  <c r="E104" i="26"/>
  <c r="F108" i="26"/>
  <c r="E113" i="26"/>
  <c r="D118" i="26"/>
  <c r="E123" i="26"/>
  <c r="C129" i="26"/>
  <c r="C65" i="26"/>
  <c r="C68" i="26"/>
  <c r="C71" i="26"/>
  <c r="D74" i="26"/>
  <c r="E77" i="26"/>
  <c r="D81" i="26"/>
  <c r="C85" i="26"/>
  <c r="C89" i="26"/>
  <c r="D93" i="26"/>
  <c r="C97" i="26"/>
  <c r="C101" i="26"/>
  <c r="D105" i="26"/>
  <c r="F109" i="26"/>
  <c r="D114" i="26"/>
  <c r="E119" i="26"/>
  <c r="D124" i="26"/>
  <c r="E129" i="26"/>
  <c r="E41" i="25"/>
  <c r="E44" i="25"/>
  <c r="E47" i="25"/>
  <c r="E50" i="25"/>
  <c r="E53" i="25"/>
  <c r="E56" i="25"/>
  <c r="E59" i="25"/>
  <c r="E62" i="25"/>
  <c r="E65" i="25"/>
  <c r="E68" i="25"/>
  <c r="E71" i="25"/>
  <c r="E74" i="25"/>
  <c r="E77" i="25"/>
  <c r="E80" i="25"/>
  <c r="E83" i="25"/>
  <c r="E86" i="25"/>
  <c r="E89" i="25"/>
  <c r="E92" i="25"/>
  <c r="E95" i="25"/>
  <c r="E98" i="25"/>
  <c r="E101" i="25"/>
  <c r="E104" i="25"/>
  <c r="E107" i="25"/>
  <c r="E110" i="25"/>
  <c r="E113" i="25"/>
  <c r="E116" i="25"/>
  <c r="E119" i="25"/>
  <c r="E122" i="25"/>
  <c r="E125" i="25"/>
  <c r="E128" i="25"/>
  <c r="E131" i="25"/>
  <c r="D14" i="26"/>
  <c r="D17" i="26"/>
  <c r="D20" i="26"/>
  <c r="D23" i="26"/>
  <c r="D26" i="26"/>
  <c r="D29" i="26"/>
  <c r="D32" i="26"/>
  <c r="D35" i="26"/>
  <c r="D38" i="26"/>
  <c r="D41" i="26"/>
  <c r="D44" i="26"/>
  <c r="D47" i="26"/>
  <c r="D50" i="26"/>
  <c r="D53" i="26"/>
  <c r="D56" i="26"/>
  <c r="D59" i="26"/>
  <c r="D62" i="26"/>
  <c r="D65" i="26"/>
  <c r="D68" i="26"/>
  <c r="D71" i="26"/>
  <c r="E74" i="26"/>
  <c r="C78" i="26"/>
  <c r="E81" i="26"/>
  <c r="D85" i="26"/>
  <c r="E89" i="26"/>
  <c r="E93" i="26"/>
  <c r="D97" i="26"/>
  <c r="E101" i="26"/>
  <c r="E105" i="26"/>
  <c r="C110" i="26"/>
  <c r="E114" i="26"/>
  <c r="C120" i="26"/>
  <c r="C125" i="26"/>
  <c r="F129" i="26"/>
  <c r="C51" i="25"/>
  <c r="C54" i="25"/>
  <c r="C57" i="25"/>
  <c r="C60" i="25"/>
  <c r="C63" i="25"/>
  <c r="C66" i="25"/>
  <c r="C69" i="25"/>
  <c r="C72" i="25"/>
  <c r="C75" i="25"/>
  <c r="C78" i="25"/>
  <c r="C81" i="25"/>
  <c r="C84" i="25"/>
  <c r="C87" i="25"/>
  <c r="C90" i="25"/>
  <c r="C93" i="25"/>
  <c r="C96" i="25"/>
  <c r="C99" i="25"/>
  <c r="C102" i="25"/>
  <c r="C105" i="25"/>
  <c r="C108" i="25"/>
  <c r="C111" i="25"/>
  <c r="C114" i="25"/>
  <c r="C117" i="25"/>
  <c r="C120" i="25"/>
  <c r="C123" i="25"/>
  <c r="C126" i="25"/>
  <c r="C129" i="25"/>
  <c r="C132" i="25"/>
  <c r="F17" i="26"/>
  <c r="F20" i="26"/>
  <c r="F23" i="26"/>
  <c r="F26" i="26"/>
  <c r="F29" i="26"/>
  <c r="F32" i="26"/>
  <c r="F35" i="26"/>
  <c r="F38" i="26"/>
  <c r="F41" i="26"/>
  <c r="F44" i="26"/>
  <c r="F47" i="26"/>
  <c r="F50" i="26"/>
  <c r="F53" i="26"/>
  <c r="F56" i="26"/>
  <c r="F59" i="26"/>
  <c r="F62" i="26"/>
  <c r="F65" i="26"/>
  <c r="F68" i="26"/>
  <c r="F71" i="26"/>
  <c r="C75" i="26"/>
  <c r="E78" i="26"/>
  <c r="C82" i="26"/>
  <c r="C86" i="26"/>
  <c r="D90" i="26"/>
  <c r="C94" i="26"/>
  <c r="C98" i="26"/>
  <c r="D102" i="26"/>
  <c r="D106" i="26"/>
  <c r="C111" i="26"/>
  <c r="D115" i="26"/>
  <c r="E120" i="26"/>
  <c r="C126" i="26"/>
  <c r="C131" i="26"/>
  <c r="D24" i="25"/>
  <c r="D27" i="25"/>
  <c r="D30" i="25"/>
  <c r="D33" i="25"/>
  <c r="D36" i="25"/>
  <c r="D39" i="25"/>
  <c r="D42" i="25"/>
  <c r="D45" i="25"/>
  <c r="D48" i="25"/>
  <c r="D51" i="25"/>
  <c r="D54" i="25"/>
  <c r="D57" i="25"/>
  <c r="D60" i="25"/>
  <c r="D63" i="25"/>
  <c r="D66" i="25"/>
  <c r="D69" i="25"/>
  <c r="D72" i="25"/>
  <c r="D75" i="25"/>
  <c r="D78" i="25"/>
  <c r="D81" i="25"/>
  <c r="D84" i="25"/>
  <c r="D87" i="25"/>
  <c r="D90" i="25"/>
  <c r="D93" i="25"/>
  <c r="D96" i="25"/>
  <c r="D99" i="25"/>
  <c r="D102" i="25"/>
  <c r="D105" i="25"/>
  <c r="D108" i="25"/>
  <c r="D111" i="25"/>
  <c r="D114" i="25"/>
  <c r="D117" i="25"/>
  <c r="D120" i="25"/>
  <c r="D123" i="25"/>
  <c r="D126" i="25"/>
  <c r="D129" i="25"/>
  <c r="D132" i="25"/>
  <c r="C15" i="26"/>
  <c r="C18" i="26"/>
  <c r="C21" i="26"/>
  <c r="C24" i="26"/>
  <c r="C27" i="26"/>
  <c r="C30" i="26"/>
  <c r="C33" i="26"/>
  <c r="C36" i="26"/>
  <c r="C39" i="26"/>
  <c r="C42" i="26"/>
  <c r="C45" i="26"/>
  <c r="C48" i="26"/>
  <c r="C51" i="26"/>
  <c r="C54" i="26"/>
  <c r="C57" i="26"/>
  <c r="C60" i="26"/>
  <c r="C63" i="26"/>
  <c r="C66" i="26"/>
  <c r="C69" i="26"/>
  <c r="C72" i="26"/>
  <c r="D75" i="26"/>
  <c r="F78" i="26"/>
  <c r="D82" i="26"/>
  <c r="E86" i="26"/>
  <c r="E90" i="26"/>
  <c r="D94" i="26"/>
  <c r="E98" i="26"/>
  <c r="E102" i="26"/>
  <c r="F106" i="26"/>
  <c r="D111" i="26"/>
  <c r="C116" i="26"/>
  <c r="F120" i="26"/>
  <c r="D126" i="26"/>
  <c r="E131" i="26"/>
  <c r="F23" i="28"/>
  <c r="D15" i="28"/>
  <c r="C15" i="28" s="1"/>
  <c r="C15" i="25"/>
  <c r="C16" i="25" s="1"/>
  <c r="E24" i="25"/>
  <c r="E27" i="25"/>
  <c r="E30" i="25"/>
  <c r="E33" i="25"/>
  <c r="E36" i="25"/>
  <c r="E39" i="25"/>
  <c r="E42" i="25"/>
  <c r="E45" i="25"/>
  <c r="E48" i="25"/>
  <c r="E51" i="25"/>
  <c r="E54" i="25"/>
  <c r="E57" i="25"/>
  <c r="E60" i="25"/>
  <c r="E63" i="25"/>
  <c r="E66" i="25"/>
  <c r="E69" i="25"/>
  <c r="E72" i="25"/>
  <c r="E75" i="25"/>
  <c r="E78" i="25"/>
  <c r="E81" i="25"/>
  <c r="E84" i="25"/>
  <c r="E87" i="25"/>
  <c r="E90" i="25"/>
  <c r="E93" i="25"/>
  <c r="E96" i="25"/>
  <c r="E99" i="25"/>
  <c r="E102" i="25"/>
  <c r="E105" i="25"/>
  <c r="E108" i="25"/>
  <c r="E111" i="25"/>
  <c r="E114" i="25"/>
  <c r="E117" i="25"/>
  <c r="E120" i="25"/>
  <c r="E123" i="25"/>
  <c r="E126" i="25"/>
  <c r="E129" i="25"/>
  <c r="E132" i="25"/>
  <c r="D15" i="26"/>
  <c r="D18" i="26"/>
  <c r="D21" i="26"/>
  <c r="D24" i="26"/>
  <c r="D27" i="26"/>
  <c r="D30" i="26"/>
  <c r="D33" i="26"/>
  <c r="D36" i="26"/>
  <c r="D39" i="26"/>
  <c r="D42" i="26"/>
  <c r="D45" i="26"/>
  <c r="D48" i="26"/>
  <c r="D51" i="26"/>
  <c r="D54" i="26"/>
  <c r="D57" i="26"/>
  <c r="D60" i="26"/>
  <c r="D63" i="26"/>
  <c r="D66" i="26"/>
  <c r="D69" i="26"/>
  <c r="D72" i="26"/>
  <c r="E75" i="26"/>
  <c r="C79" i="26"/>
  <c r="F82" i="26"/>
  <c r="C87" i="26"/>
  <c r="F90" i="26"/>
  <c r="F94" i="26"/>
  <c r="C99" i="26"/>
  <c r="F102" i="26"/>
  <c r="C107" i="26"/>
  <c r="E111" i="26"/>
  <c r="E116" i="26"/>
  <c r="D121" i="26"/>
  <c r="E126" i="26"/>
  <c r="F48" i="25"/>
  <c r="F51" i="25"/>
  <c r="F54" i="25"/>
  <c r="F57" i="25"/>
  <c r="F60" i="25"/>
  <c r="F63" i="25"/>
  <c r="F66" i="25"/>
  <c r="F69" i="25"/>
  <c r="F72" i="25"/>
  <c r="F75" i="25"/>
  <c r="F78" i="25"/>
  <c r="F81" i="25"/>
  <c r="F84" i="25"/>
  <c r="F87" i="25"/>
  <c r="F90" i="25"/>
  <c r="F93" i="25"/>
  <c r="F96" i="25"/>
  <c r="F99" i="25"/>
  <c r="F102" i="25"/>
  <c r="F105" i="25"/>
  <c r="F108" i="25"/>
  <c r="F111" i="25"/>
  <c r="F114" i="25"/>
  <c r="F117" i="25"/>
  <c r="F120" i="25"/>
  <c r="F123" i="25"/>
  <c r="F126" i="25"/>
  <c r="F129" i="25"/>
  <c r="C133" i="26"/>
  <c r="C130" i="26"/>
  <c r="C127" i="26"/>
  <c r="C124" i="26"/>
  <c r="C121" i="26"/>
  <c r="C118" i="26"/>
  <c r="C115" i="26"/>
  <c r="C112" i="26"/>
  <c r="C109" i="26"/>
  <c r="C106" i="26"/>
  <c r="F131" i="26"/>
  <c r="F128" i="26"/>
  <c r="F125" i="26"/>
  <c r="F122" i="26"/>
  <c r="F119" i="26"/>
  <c r="F116" i="26"/>
  <c r="F113" i="26"/>
  <c r="F110" i="26"/>
  <c r="F107" i="26"/>
  <c r="F104" i="26"/>
  <c r="F101" i="26"/>
  <c r="F98" i="26"/>
  <c r="F95" i="26"/>
  <c r="F92" i="26"/>
  <c r="F89" i="26"/>
  <c r="F86" i="26"/>
  <c r="F83" i="26"/>
  <c r="F80" i="26"/>
  <c r="F77" i="26"/>
  <c r="D131" i="26"/>
  <c r="D128" i="26"/>
  <c r="D125" i="26"/>
  <c r="D122" i="26"/>
  <c r="D119" i="26"/>
  <c r="D116" i="26"/>
  <c r="D113" i="26"/>
  <c r="D110" i="26"/>
  <c r="D107" i="26"/>
  <c r="D104" i="26"/>
  <c r="D101" i="26"/>
  <c r="D98" i="26"/>
  <c r="D95" i="26"/>
  <c r="D92" i="26"/>
  <c r="D89" i="26"/>
  <c r="D86" i="26"/>
  <c r="D83" i="26"/>
  <c r="F133" i="26"/>
  <c r="F130" i="26"/>
  <c r="F127" i="26"/>
  <c r="F124" i="26"/>
  <c r="F121" i="26"/>
  <c r="F118" i="26"/>
  <c r="F115" i="26"/>
  <c r="E133" i="26"/>
  <c r="E130" i="26"/>
  <c r="E127" i="26"/>
  <c r="E124" i="26"/>
  <c r="E121" i="26"/>
  <c r="E118" i="26"/>
  <c r="E115" i="26"/>
  <c r="E112" i="26"/>
  <c r="E109" i="26"/>
  <c r="E106" i="26"/>
  <c r="E103" i="26"/>
  <c r="E100" i="26"/>
  <c r="E97" i="26"/>
  <c r="E94" i="26"/>
  <c r="E91" i="26"/>
  <c r="E88" i="26"/>
  <c r="E85" i="26"/>
  <c r="E82" i="26"/>
  <c r="E79" i="26"/>
  <c r="E76" i="26"/>
  <c r="E73" i="26"/>
  <c r="E15" i="26"/>
  <c r="E18" i="26"/>
  <c r="E21" i="26"/>
  <c r="E24" i="26"/>
  <c r="E27" i="26"/>
  <c r="E30" i="26"/>
  <c r="E33" i="26"/>
  <c r="E36" i="26"/>
  <c r="E39" i="26"/>
  <c r="E42" i="26"/>
  <c r="E45" i="26"/>
  <c r="E48" i="26"/>
  <c r="E51" i="26"/>
  <c r="E54" i="26"/>
  <c r="E57" i="26"/>
  <c r="E60" i="26"/>
  <c r="E63" i="26"/>
  <c r="E66" i="26"/>
  <c r="E69" i="26"/>
  <c r="E72" i="26"/>
  <c r="F75" i="26"/>
  <c r="D79" i="26"/>
  <c r="C83" i="26"/>
  <c r="D87" i="26"/>
  <c r="C91" i="26"/>
  <c r="C95" i="26"/>
  <c r="D99" i="26"/>
  <c r="C103" i="26"/>
  <c r="E107" i="26"/>
  <c r="F111" i="26"/>
  <c r="C117" i="26"/>
  <c r="C122" i="26"/>
  <c r="F126" i="26"/>
  <c r="D132" i="26"/>
  <c r="F63" i="26"/>
  <c r="F66" i="26"/>
  <c r="F69" i="26"/>
  <c r="F72" i="26"/>
  <c r="C76" i="26"/>
  <c r="F79" i="26"/>
  <c r="E83" i="26"/>
  <c r="E87" i="26"/>
  <c r="D91" i="26"/>
  <c r="E95" i="26"/>
  <c r="E99" i="26"/>
  <c r="D103" i="26"/>
  <c r="C108" i="26"/>
  <c r="D112" i="26"/>
  <c r="D117" i="26"/>
  <c r="E122" i="26"/>
  <c r="D127" i="26"/>
  <c r="E132" i="26"/>
  <c r="C70" i="26"/>
  <c r="C73" i="26"/>
  <c r="D76" i="26"/>
  <c r="C80" i="26"/>
  <c r="C84" i="26"/>
  <c r="F87" i="26"/>
  <c r="F91" i="26"/>
  <c r="C96" i="26"/>
  <c r="F99" i="26"/>
  <c r="F103" i="26"/>
  <c r="D108" i="26"/>
  <c r="F112" i="26"/>
  <c r="E117" i="26"/>
  <c r="C123" i="26"/>
  <c r="C128" i="26"/>
  <c r="F132" i="26"/>
  <c r="D16" i="27"/>
  <c r="D12" i="27" s="1"/>
  <c r="D19" i="27"/>
  <c r="D22" i="27"/>
  <c r="D25" i="27"/>
  <c r="D28" i="27"/>
  <c r="D31" i="27"/>
  <c r="D34" i="27"/>
  <c r="D37" i="27"/>
  <c r="D40" i="27"/>
  <c r="D43" i="27"/>
  <c r="D46" i="27"/>
  <c r="D49" i="27"/>
  <c r="D52" i="27"/>
  <c r="D55" i="27"/>
  <c r="D58" i="27"/>
  <c r="D61" i="27"/>
  <c r="D64" i="27"/>
  <c r="D67" i="27"/>
  <c r="D70" i="27"/>
  <c r="D73" i="27"/>
  <c r="D76" i="27"/>
  <c r="D79" i="27"/>
  <c r="F82" i="27"/>
  <c r="D86" i="27"/>
  <c r="C90" i="27"/>
  <c r="F93" i="27"/>
  <c r="D97" i="27"/>
  <c r="F100" i="27"/>
  <c r="D104" i="27"/>
  <c r="C108" i="27"/>
  <c r="F111" i="27"/>
  <c r="D115" i="27"/>
  <c r="F118" i="27"/>
  <c r="D122" i="27"/>
  <c r="C126" i="27"/>
  <c r="F129" i="27"/>
  <c r="D133" i="27"/>
  <c r="C59" i="28"/>
  <c r="E62" i="28"/>
  <c r="D66" i="28"/>
  <c r="F69" i="28"/>
  <c r="E73" i="28"/>
  <c r="C77" i="28"/>
  <c r="E80" i="28"/>
  <c r="D84" i="28"/>
  <c r="F87" i="28"/>
  <c r="E91" i="28"/>
  <c r="F95" i="28"/>
  <c r="E100" i="28"/>
  <c r="F104" i="28"/>
  <c r="C110" i="28"/>
  <c r="E115" i="28"/>
  <c r="D120" i="28"/>
  <c r="D125" i="28"/>
  <c r="F130" i="28"/>
  <c r="D136" i="28"/>
  <c r="C141" i="28"/>
  <c r="E16" i="27"/>
  <c r="E12" i="27" s="1"/>
  <c r="E19" i="27"/>
  <c r="E22" i="27"/>
  <c r="E25" i="27"/>
  <c r="E28" i="27"/>
  <c r="E31" i="27"/>
  <c r="E34" i="27"/>
  <c r="E37" i="27"/>
  <c r="E40" i="27"/>
  <c r="E43" i="27"/>
  <c r="E46" i="27"/>
  <c r="E49" i="27"/>
  <c r="E52" i="27"/>
  <c r="E55" i="27"/>
  <c r="E58" i="27"/>
  <c r="E61" i="27"/>
  <c r="E64" i="27"/>
  <c r="E67" i="27"/>
  <c r="E70" i="27"/>
  <c r="E73" i="27"/>
  <c r="E76" i="27"/>
  <c r="E79" i="27"/>
  <c r="C83" i="27"/>
  <c r="F86" i="27"/>
  <c r="D90" i="27"/>
  <c r="C94" i="27"/>
  <c r="E97" i="27"/>
  <c r="C101" i="27"/>
  <c r="F104" i="27"/>
  <c r="D108" i="27"/>
  <c r="C112" i="27"/>
  <c r="E115" i="27"/>
  <c r="C119" i="27"/>
  <c r="F122" i="27"/>
  <c r="D126" i="27"/>
  <c r="C130" i="27"/>
  <c r="E133" i="27"/>
  <c r="D77" i="28"/>
  <c r="F80" i="28"/>
  <c r="E84" i="28"/>
  <c r="D88" i="28"/>
  <c r="F91" i="28"/>
  <c r="D96" i="28"/>
  <c r="F100" i="28"/>
  <c r="D105" i="28"/>
  <c r="D110" i="28"/>
  <c r="F115" i="28"/>
  <c r="D121" i="28"/>
  <c r="F125" i="28"/>
  <c r="C131" i="28"/>
  <c r="E136" i="28"/>
  <c r="E141" i="28"/>
  <c r="F73" i="27"/>
  <c r="F76" i="27"/>
  <c r="F79" i="27"/>
  <c r="D83" i="27"/>
  <c r="C87" i="27"/>
  <c r="F90" i="27"/>
  <c r="D94" i="27"/>
  <c r="F97" i="27"/>
  <c r="D101" i="27"/>
  <c r="C105" i="27"/>
  <c r="F108" i="27"/>
  <c r="D112" i="27"/>
  <c r="F115" i="27"/>
  <c r="D119" i="27"/>
  <c r="C123" i="27"/>
  <c r="F126" i="27"/>
  <c r="D130" i="27"/>
  <c r="F133" i="27"/>
  <c r="F136" i="28"/>
  <c r="C17" i="27"/>
  <c r="C12" i="27" s="1"/>
  <c r="C20" i="27"/>
  <c r="C23" i="27"/>
  <c r="C26" i="27"/>
  <c r="C29" i="27"/>
  <c r="C32" i="27"/>
  <c r="C35" i="27"/>
  <c r="C38" i="27"/>
  <c r="C41" i="27"/>
  <c r="C44" i="27"/>
  <c r="C47" i="27"/>
  <c r="C50" i="27"/>
  <c r="C53" i="27"/>
  <c r="C56" i="27"/>
  <c r="C59" i="27"/>
  <c r="C62" i="27"/>
  <c r="C65" i="27"/>
  <c r="C68" i="27"/>
  <c r="C71" i="27"/>
  <c r="C74" i="27"/>
  <c r="C77" i="27"/>
  <c r="C80" i="27"/>
  <c r="F83" i="27"/>
  <c r="D87" i="27"/>
  <c r="C91" i="27"/>
  <c r="E94" i="27"/>
  <c r="C98" i="27"/>
  <c r="F101" i="27"/>
  <c r="D105" i="27"/>
  <c r="C109" i="27"/>
  <c r="E112" i="27"/>
  <c r="C116" i="27"/>
  <c r="F119" i="27"/>
  <c r="D123" i="27"/>
  <c r="C127" i="27"/>
  <c r="E130" i="27"/>
  <c r="C142" i="28"/>
  <c r="C139" i="28"/>
  <c r="C144" i="28"/>
  <c r="F140" i="28"/>
  <c r="E137" i="28"/>
  <c r="E134" i="28"/>
  <c r="E131" i="28"/>
  <c r="E128" i="28"/>
  <c r="E125" i="28"/>
  <c r="E122" i="28"/>
  <c r="E119" i="28"/>
  <c r="E116" i="28"/>
  <c r="E113" i="28"/>
  <c r="E110" i="28"/>
  <c r="E107" i="28"/>
  <c r="E104" i="28"/>
  <c r="E101" i="28"/>
  <c r="E98" i="28"/>
  <c r="E95" i="28"/>
  <c r="E92" i="28"/>
  <c r="E142" i="28"/>
  <c r="D139" i="28"/>
  <c r="C136" i="28"/>
  <c r="C133" i="28"/>
  <c r="C130" i="28"/>
  <c r="C127" i="28"/>
  <c r="C124" i="28"/>
  <c r="C121" i="28"/>
  <c r="C118" i="28"/>
  <c r="C115" i="28"/>
  <c r="C112" i="28"/>
  <c r="C109" i="28"/>
  <c r="C106" i="28"/>
  <c r="C103" i="28"/>
  <c r="C100" i="28"/>
  <c r="C97" i="28"/>
  <c r="C94" i="28"/>
  <c r="C91" i="28"/>
  <c r="C88" i="28"/>
  <c r="C85" i="28"/>
  <c r="C82" i="28"/>
  <c r="C79" i="28"/>
  <c r="C76" i="28"/>
  <c r="C73" i="28"/>
  <c r="C70" i="28"/>
  <c r="C67" i="28"/>
  <c r="C64" i="28"/>
  <c r="C61" i="28"/>
  <c r="C58" i="28"/>
  <c r="C55" i="28"/>
  <c r="C52" i="28"/>
  <c r="C49" i="28"/>
  <c r="C46" i="28"/>
  <c r="C43" i="28"/>
  <c r="C40" i="28"/>
  <c r="C37" i="28"/>
  <c r="C34" i="28"/>
  <c r="C31" i="28"/>
  <c r="C28" i="28"/>
  <c r="D142" i="28"/>
  <c r="F138" i="28"/>
  <c r="F135" i="28"/>
  <c r="F132" i="28"/>
  <c r="F129" i="28"/>
  <c r="F126" i="28"/>
  <c r="F123" i="28"/>
  <c r="F120" i="28"/>
  <c r="F117" i="28"/>
  <c r="F114" i="28"/>
  <c r="F111" i="28"/>
  <c r="F108" i="28"/>
  <c r="F105" i="28"/>
  <c r="F141" i="28"/>
  <c r="E138" i="28"/>
  <c r="E135" i="28"/>
  <c r="E132" i="28"/>
  <c r="E129" i="28"/>
  <c r="E126" i="28"/>
  <c r="E123" i="28"/>
  <c r="E120" i="28"/>
  <c r="E117" i="28"/>
  <c r="E114" i="28"/>
  <c r="E111" i="28"/>
  <c r="E108" i="28"/>
  <c r="E105" i="28"/>
  <c r="E102" i="28"/>
  <c r="E99" i="28"/>
  <c r="E96" i="28"/>
  <c r="E93" i="28"/>
  <c r="E144" i="28"/>
  <c r="D141" i="28"/>
  <c r="C138" i="28"/>
  <c r="C135" i="28"/>
  <c r="C132" i="28"/>
  <c r="C129" i="28"/>
  <c r="C126" i="28"/>
  <c r="C123" i="28"/>
  <c r="C120" i="28"/>
  <c r="C117" i="28"/>
  <c r="C114" i="28"/>
  <c r="C111" i="28"/>
  <c r="C108" i="28"/>
  <c r="C105" i="28"/>
  <c r="C102" i="28"/>
  <c r="C99" i="28"/>
  <c r="C96" i="28"/>
  <c r="C93" i="28"/>
  <c r="C90" i="28"/>
  <c r="C87" i="28"/>
  <c r="C84" i="28"/>
  <c r="C81" i="28"/>
  <c r="C78" i="28"/>
  <c r="C75" i="28"/>
  <c r="C72" i="28"/>
  <c r="C69" i="28"/>
  <c r="C66" i="28"/>
  <c r="C63" i="28"/>
  <c r="C60" i="28"/>
  <c r="C57" i="28"/>
  <c r="C54" i="28"/>
  <c r="C51" i="28"/>
  <c r="C48" i="28"/>
  <c r="C45" i="28"/>
  <c r="C42" i="28"/>
  <c r="C39" i="28"/>
  <c r="C36" i="28"/>
  <c r="C33" i="28"/>
  <c r="C30" i="28"/>
  <c r="C27" i="28"/>
  <c r="E27" i="28"/>
  <c r="D31" i="28"/>
  <c r="F34" i="28"/>
  <c r="D38" i="28"/>
  <c r="F41" i="28"/>
  <c r="E45" i="28"/>
  <c r="D49" i="28"/>
  <c r="F52" i="28"/>
  <c r="D56" i="28"/>
  <c r="F59" i="28"/>
  <c r="E63" i="28"/>
  <c r="D67" i="28"/>
  <c r="F70" i="28"/>
  <c r="D74" i="28"/>
  <c r="F77" i="28"/>
  <c r="E81" i="28"/>
  <c r="D85" i="28"/>
  <c r="F88" i="28"/>
  <c r="D92" i="28"/>
  <c r="D97" i="28"/>
  <c r="D101" i="28"/>
  <c r="E106" i="28"/>
  <c r="D111" i="28"/>
  <c r="D116" i="28"/>
  <c r="F121" i="28"/>
  <c r="D127" i="28"/>
  <c r="F131" i="28"/>
  <c r="C137" i="28"/>
  <c r="C143" i="28"/>
  <c r="D15" i="29"/>
  <c r="F15" i="29"/>
  <c r="D26" i="27"/>
  <c r="D29" i="27"/>
  <c r="D32" i="27"/>
  <c r="D35" i="27"/>
  <c r="D38" i="27"/>
  <c r="D41" i="27"/>
  <c r="D44" i="27"/>
  <c r="D47" i="27"/>
  <c r="D50" i="27"/>
  <c r="D53" i="27"/>
  <c r="D56" i="27"/>
  <c r="D59" i="27"/>
  <c r="D62" i="27"/>
  <c r="D65" i="27"/>
  <c r="D68" i="27"/>
  <c r="D71" i="27"/>
  <c r="D74" i="27"/>
  <c r="D77" i="27"/>
  <c r="D80" i="27"/>
  <c r="C84" i="27"/>
  <c r="F87" i="27"/>
  <c r="D91" i="27"/>
  <c r="F94" i="27"/>
  <c r="D98" i="27"/>
  <c r="C102" i="27"/>
  <c r="F105" i="27"/>
  <c r="D109" i="27"/>
  <c r="F112" i="27"/>
  <c r="D116" i="27"/>
  <c r="C120" i="27"/>
  <c r="F123" i="27"/>
  <c r="D127" i="27"/>
  <c r="F130" i="27"/>
  <c r="F63" i="28"/>
  <c r="E67" i="28"/>
  <c r="C71" i="28"/>
  <c r="E74" i="28"/>
  <c r="D78" i="28"/>
  <c r="F81" i="28"/>
  <c r="E85" i="28"/>
  <c r="C89" i="28"/>
  <c r="F92" i="28"/>
  <c r="E97" i="28"/>
  <c r="F101" i="28"/>
  <c r="F106" i="28"/>
  <c r="D112" i="28"/>
  <c r="F116" i="28"/>
  <c r="C122" i="28"/>
  <c r="E127" i="28"/>
  <c r="D132" i="28"/>
  <c r="D137" i="28"/>
  <c r="D143" i="28"/>
  <c r="E17" i="27"/>
  <c r="E20" i="27"/>
  <c r="E23" i="27"/>
  <c r="E26" i="27"/>
  <c r="E29" i="27"/>
  <c r="E32" i="27"/>
  <c r="E35" i="27"/>
  <c r="E38" i="27"/>
  <c r="E41" i="27"/>
  <c r="E44" i="27"/>
  <c r="E47" i="27"/>
  <c r="E50" i="27"/>
  <c r="E53" i="27"/>
  <c r="E56" i="27"/>
  <c r="E59" i="27"/>
  <c r="E62" i="27"/>
  <c r="E65" i="27"/>
  <c r="E68" i="27"/>
  <c r="E71" i="27"/>
  <c r="E74" i="27"/>
  <c r="E77" i="27"/>
  <c r="F80" i="27"/>
  <c r="D84" i="27"/>
  <c r="C88" i="27"/>
  <c r="E91" i="27"/>
  <c r="C95" i="27"/>
  <c r="F98" i="27"/>
  <c r="D102" i="27"/>
  <c r="C106" i="27"/>
  <c r="E109" i="27"/>
  <c r="C113" i="27"/>
  <c r="F116" i="27"/>
  <c r="D120" i="27"/>
  <c r="C124" i="27"/>
  <c r="E127" i="27"/>
  <c r="C131" i="27"/>
  <c r="D28" i="28"/>
  <c r="D23" i="28" s="1"/>
  <c r="F31" i="28"/>
  <c r="D35" i="28"/>
  <c r="F38" i="28"/>
  <c r="E42" i="28"/>
  <c r="D46" i="28"/>
  <c r="F49" i="28"/>
  <c r="D53" i="28"/>
  <c r="F56" i="28"/>
  <c r="E60" i="28"/>
  <c r="D64" i="28"/>
  <c r="F67" i="28"/>
  <c r="D71" i="28"/>
  <c r="F74" i="28"/>
  <c r="E78" i="28"/>
  <c r="D82" i="28"/>
  <c r="F85" i="28"/>
  <c r="D89" i="28"/>
  <c r="D93" i="28"/>
  <c r="F97" i="28"/>
  <c r="D102" i="28"/>
  <c r="C107" i="28"/>
  <c r="E112" i="28"/>
  <c r="D117" i="28"/>
  <c r="D122" i="28"/>
  <c r="F127" i="28"/>
  <c r="D133" i="28"/>
  <c r="F137" i="28"/>
  <c r="E143" i="28"/>
  <c r="F113" i="27"/>
  <c r="D117" i="27"/>
  <c r="C121" i="27"/>
  <c r="E124" i="27"/>
  <c r="C128" i="27"/>
  <c r="F131" i="27"/>
  <c r="F106" i="27"/>
  <c r="D110" i="27"/>
  <c r="C114" i="27"/>
  <c r="F117" i="27"/>
  <c r="D121" i="27"/>
  <c r="F124" i="27"/>
  <c r="D128" i="27"/>
  <c r="C132" i="27"/>
  <c r="D108" i="28"/>
  <c r="D113" i="28"/>
  <c r="F118" i="28"/>
  <c r="D124" i="28"/>
  <c r="F128" i="28"/>
  <c r="C134" i="28"/>
  <c r="F139" i="28"/>
  <c r="F144" i="28"/>
  <c r="E30" i="27"/>
  <c r="E33" i="27"/>
  <c r="E36" i="27"/>
  <c r="E39" i="27"/>
  <c r="E42" i="27"/>
  <c r="E45" i="27"/>
  <c r="E48" i="27"/>
  <c r="E51" i="27"/>
  <c r="E54" i="27"/>
  <c r="E57" i="27"/>
  <c r="E60" i="27"/>
  <c r="E63" i="27"/>
  <c r="E66" i="27"/>
  <c r="E69" i="27"/>
  <c r="E72" i="27"/>
  <c r="E75" i="27"/>
  <c r="E78" i="27"/>
  <c r="C82" i="27"/>
  <c r="E85" i="27"/>
  <c r="C89" i="27"/>
  <c r="F92" i="27"/>
  <c r="D96" i="27"/>
  <c r="C100" i="27"/>
  <c r="E103" i="27"/>
  <c r="C107" i="27"/>
  <c r="F110" i="27"/>
  <c r="D114" i="27"/>
  <c r="C118" i="27"/>
  <c r="E121" i="27"/>
  <c r="C125" i="27"/>
  <c r="F128" i="27"/>
  <c r="F86" i="28"/>
  <c r="E90" i="28"/>
  <c r="F94" i="28"/>
  <c r="D99" i="28"/>
  <c r="F103" i="28"/>
  <c r="D109" i="28"/>
  <c r="F113" i="28"/>
  <c r="C119" i="28"/>
  <c r="E124" i="28"/>
  <c r="D129" i="28"/>
  <c r="D134" i="28"/>
  <c r="C140" i="28"/>
  <c r="E132" i="27"/>
  <c r="E129" i="27"/>
  <c r="E126" i="27"/>
  <c r="E123" i="27"/>
  <c r="E120" i="27"/>
  <c r="E117" i="27"/>
  <c r="E114" i="27"/>
  <c r="E111" i="27"/>
  <c r="E108" i="27"/>
  <c r="E105" i="27"/>
  <c r="E102" i="27"/>
  <c r="E99" i="27"/>
  <c r="E96" i="27"/>
  <c r="E93" i="27"/>
  <c r="E90" i="27"/>
  <c r="E87" i="27"/>
  <c r="E84" i="27"/>
  <c r="E81" i="27"/>
  <c r="E131" i="27"/>
  <c r="E128" i="27"/>
  <c r="E125" i="27"/>
  <c r="E122" i="27"/>
  <c r="E119" i="27"/>
  <c r="E116" i="27"/>
  <c r="E113" i="27"/>
  <c r="E110" i="27"/>
  <c r="E107" i="27"/>
  <c r="E104" i="27"/>
  <c r="E101" i="27"/>
  <c r="E98" i="27"/>
  <c r="E95" i="27"/>
  <c r="E92" i="27"/>
  <c r="E89" i="27"/>
  <c r="E86" i="27"/>
  <c r="E83" i="27"/>
  <c r="E80" i="27"/>
  <c r="F15" i="27"/>
  <c r="F18" i="27"/>
  <c r="F21" i="27"/>
  <c r="F24" i="27"/>
  <c r="F27" i="27"/>
  <c r="F30" i="27"/>
  <c r="F33" i="27"/>
  <c r="F36" i="27"/>
  <c r="F39" i="27"/>
  <c r="F42" i="27"/>
  <c r="F45" i="27"/>
  <c r="F48" i="27"/>
  <c r="F51" i="27"/>
  <c r="F54" i="27"/>
  <c r="F57" i="27"/>
  <c r="F60" i="27"/>
  <c r="F63" i="27"/>
  <c r="F66" i="27"/>
  <c r="F69" i="27"/>
  <c r="F72" i="27"/>
  <c r="F75" i="27"/>
  <c r="F78" i="27"/>
  <c r="D82" i="27"/>
  <c r="F85" i="27"/>
  <c r="D89" i="27"/>
  <c r="C93" i="27"/>
  <c r="F96" i="27"/>
  <c r="D100" i="27"/>
  <c r="F103" i="27"/>
  <c r="D107" i="27"/>
  <c r="C111" i="27"/>
  <c r="F114" i="27"/>
  <c r="D118" i="27"/>
  <c r="F121" i="27"/>
  <c r="D125" i="27"/>
  <c r="C129" i="27"/>
  <c r="F132" i="27"/>
  <c r="D20" i="28"/>
  <c r="D18" i="28" s="1"/>
  <c r="C62" i="28"/>
  <c r="E65" i="28"/>
  <c r="D69" i="28"/>
  <c r="F72" i="28"/>
  <c r="E76" i="28"/>
  <c r="C80" i="28"/>
  <c r="E83" i="28"/>
  <c r="D87" i="28"/>
  <c r="F90" i="28"/>
  <c r="C95" i="28"/>
  <c r="F99" i="28"/>
  <c r="C104" i="28"/>
  <c r="E109" i="28"/>
  <c r="D114" i="28"/>
  <c r="D119" i="28"/>
  <c r="F124" i="28"/>
  <c r="D130" i="28"/>
  <c r="F134" i="28"/>
  <c r="D140" i="28"/>
  <c r="D19" i="29"/>
  <c r="E22" i="29"/>
  <c r="F25" i="29"/>
  <c r="D29" i="29"/>
  <c r="C33" i="29"/>
  <c r="D38" i="29"/>
  <c r="D44" i="29"/>
  <c r="D50" i="29"/>
  <c r="D56" i="29"/>
  <c r="D62" i="29"/>
  <c r="D68" i="29"/>
  <c r="D74" i="29"/>
  <c r="D80" i="29"/>
  <c r="D86" i="29"/>
  <c r="D92" i="29"/>
  <c r="D98" i="29"/>
  <c r="D104" i="29"/>
  <c r="E110" i="29"/>
  <c r="C117" i="29"/>
  <c r="D26" i="30"/>
  <c r="D44" i="30"/>
  <c r="D62" i="30"/>
  <c r="D92" i="30"/>
  <c r="C134" i="30"/>
  <c r="C131" i="30"/>
  <c r="C128" i="30"/>
  <c r="C125" i="30"/>
  <c r="C122" i="30"/>
  <c r="C119" i="30"/>
  <c r="C116" i="30"/>
  <c r="C113" i="30"/>
  <c r="C110" i="30"/>
  <c r="C107" i="30"/>
  <c r="C104" i="30"/>
  <c r="C101" i="30"/>
  <c r="C98" i="30"/>
  <c r="C95" i="30"/>
  <c r="C92" i="30"/>
  <c r="C89" i="30"/>
  <c r="C86" i="30"/>
  <c r="C83" i="30"/>
  <c r="C80" i="30"/>
  <c r="C77" i="30"/>
  <c r="C74" i="30"/>
  <c r="C71" i="30"/>
  <c r="C68" i="30"/>
  <c r="C65" i="30"/>
  <c r="C62" i="30"/>
  <c r="C59" i="30"/>
  <c r="C56" i="30"/>
  <c r="C53" i="30"/>
  <c r="C50" i="30"/>
  <c r="C47" i="30"/>
  <c r="C44" i="30"/>
  <c r="C41" i="30"/>
  <c r="C38" i="30"/>
  <c r="C35" i="30"/>
  <c r="C32" i="30"/>
  <c r="C29" i="30"/>
  <c r="C26" i="30"/>
  <c r="C23" i="30"/>
  <c r="C20" i="30"/>
  <c r="C17" i="30"/>
  <c r="F133" i="30"/>
  <c r="F130" i="30"/>
  <c r="F127" i="30"/>
  <c r="F124" i="30"/>
  <c r="F121" i="30"/>
  <c r="F118" i="30"/>
  <c r="F115" i="30"/>
  <c r="F112" i="30"/>
  <c r="F109" i="30"/>
  <c r="F106" i="30"/>
  <c r="F103" i="30"/>
  <c r="F100" i="30"/>
  <c r="F97" i="30"/>
  <c r="F94" i="30"/>
  <c r="F91" i="30"/>
  <c r="F88" i="30"/>
  <c r="F85" i="30"/>
  <c r="F82" i="30"/>
  <c r="F79" i="30"/>
  <c r="F76" i="30"/>
  <c r="F73" i="30"/>
  <c r="F70" i="30"/>
  <c r="F67" i="30"/>
  <c r="F64" i="30"/>
  <c r="F61" i="30"/>
  <c r="F58" i="30"/>
  <c r="F55" i="30"/>
  <c r="F52" i="30"/>
  <c r="F49" i="30"/>
  <c r="F46" i="30"/>
  <c r="F43" i="30"/>
  <c r="F40" i="30"/>
  <c r="F37" i="30"/>
  <c r="F34" i="30"/>
  <c r="F31" i="30"/>
  <c r="F28" i="30"/>
  <c r="F25" i="30"/>
  <c r="F22" i="30"/>
  <c r="F19" i="30"/>
  <c r="F16" i="30"/>
  <c r="E133" i="30"/>
  <c r="E130" i="30"/>
  <c r="E127" i="30"/>
  <c r="E124" i="30"/>
  <c r="E121" i="30"/>
  <c r="E118" i="30"/>
  <c r="E115" i="30"/>
  <c r="E112" i="30"/>
  <c r="E109" i="30"/>
  <c r="E106" i="30"/>
  <c r="E103" i="30"/>
  <c r="E100" i="30"/>
  <c r="E97" i="30"/>
  <c r="E94" i="30"/>
  <c r="E91" i="30"/>
  <c r="E88" i="30"/>
  <c r="E85" i="30"/>
  <c r="E82" i="30"/>
  <c r="E79" i="30"/>
  <c r="E76" i="30"/>
  <c r="E73" i="30"/>
  <c r="E70" i="30"/>
  <c r="D133" i="30"/>
  <c r="D130" i="30"/>
  <c r="D127" i="30"/>
  <c r="D124" i="30"/>
  <c r="D121" i="30"/>
  <c r="D118" i="30"/>
  <c r="D115" i="30"/>
  <c r="D112" i="30"/>
  <c r="D109" i="30"/>
  <c r="D106" i="30"/>
  <c r="D103" i="30"/>
  <c r="D100" i="30"/>
  <c r="D97" i="30"/>
  <c r="D94" i="30"/>
  <c r="D91" i="30"/>
  <c r="D88" i="30"/>
  <c r="D85" i="30"/>
  <c r="D82" i="30"/>
  <c r="D79" i="30"/>
  <c r="D76" i="30"/>
  <c r="D73" i="30"/>
  <c r="D70" i="30"/>
  <c r="D67" i="30"/>
  <c r="D64" i="30"/>
  <c r="D61" i="30"/>
  <c r="D58" i="30"/>
  <c r="D55" i="30"/>
  <c r="D52" i="30"/>
  <c r="D49" i="30"/>
  <c r="D46" i="30"/>
  <c r="D43" i="30"/>
  <c r="D40" i="30"/>
  <c r="D37" i="30"/>
  <c r="D34" i="30"/>
  <c r="D31" i="30"/>
  <c r="D28" i="30"/>
  <c r="D25" i="30"/>
  <c r="D22" i="30"/>
  <c r="D19" i="30"/>
  <c r="D16" i="30"/>
  <c r="C133" i="30"/>
  <c r="C130" i="30"/>
  <c r="C127" i="30"/>
  <c r="C124" i="30"/>
  <c r="C121" i="30"/>
  <c r="C118" i="30"/>
  <c r="C115" i="30"/>
  <c r="C112" i="30"/>
  <c r="C109" i="30"/>
  <c r="C106" i="30"/>
  <c r="C103" i="30"/>
  <c r="C100" i="30"/>
  <c r="C97" i="30"/>
  <c r="C94" i="30"/>
  <c r="C91" i="30"/>
  <c r="C88" i="30"/>
  <c r="C85" i="30"/>
  <c r="C82" i="30"/>
  <c r="C79" i="30"/>
  <c r="C76" i="30"/>
  <c r="C73" i="30"/>
  <c r="C70" i="30"/>
  <c r="C67" i="30"/>
  <c r="C64" i="30"/>
  <c r="C61" i="30"/>
  <c r="C58" i="30"/>
  <c r="C55" i="30"/>
  <c r="C52" i="30"/>
  <c r="C49" i="30"/>
  <c r="C46" i="30"/>
  <c r="C43" i="30"/>
  <c r="C40" i="30"/>
  <c r="C37" i="30"/>
  <c r="C34" i="30"/>
  <c r="C31" i="30"/>
  <c r="C28" i="30"/>
  <c r="C25" i="30"/>
  <c r="C22" i="30"/>
  <c r="C19" i="30"/>
  <c r="C16" i="30"/>
  <c r="F132" i="30"/>
  <c r="F129" i="30"/>
  <c r="F126" i="30"/>
  <c r="F123" i="30"/>
  <c r="F120" i="30"/>
  <c r="F117" i="30"/>
  <c r="F114" i="30"/>
  <c r="F111" i="30"/>
  <c r="F108" i="30"/>
  <c r="F105" i="30"/>
  <c r="F102" i="30"/>
  <c r="F99" i="30"/>
  <c r="F96" i="30"/>
  <c r="F93" i="30"/>
  <c r="F90" i="30"/>
  <c r="F87" i="30"/>
  <c r="F84" i="30"/>
  <c r="F81" i="30"/>
  <c r="F78" i="30"/>
  <c r="F75" i="30"/>
  <c r="F72" i="30"/>
  <c r="F69" i="30"/>
  <c r="F66" i="30"/>
  <c r="F63" i="30"/>
  <c r="F60" i="30"/>
  <c r="F57" i="30"/>
  <c r="F54" i="30"/>
  <c r="F51" i="30"/>
  <c r="F48" i="30"/>
  <c r="F45" i="30"/>
  <c r="F42" i="30"/>
  <c r="F39" i="30"/>
  <c r="F36" i="30"/>
  <c r="F33" i="30"/>
  <c r="F30" i="30"/>
  <c r="F27" i="30"/>
  <c r="F24" i="30"/>
  <c r="F21" i="30"/>
  <c r="F18" i="30"/>
  <c r="E132" i="30"/>
  <c r="E129" i="30"/>
  <c r="E126" i="30"/>
  <c r="E123" i="30"/>
  <c r="E120" i="30"/>
  <c r="E117" i="30"/>
  <c r="E114" i="30"/>
  <c r="E111" i="30"/>
  <c r="E108" i="30"/>
  <c r="E105" i="30"/>
  <c r="E102" i="30"/>
  <c r="E99" i="30"/>
  <c r="E96" i="30"/>
  <c r="E93" i="30"/>
  <c r="E90" i="30"/>
  <c r="E87" i="30"/>
  <c r="E84" i="30"/>
  <c r="E81" i="30"/>
  <c r="E78" i="30"/>
  <c r="E75" i="30"/>
  <c r="E72" i="30"/>
  <c r="E69" i="30"/>
  <c r="E66" i="30"/>
  <c r="E63" i="30"/>
  <c r="E60" i="30"/>
  <c r="E57" i="30"/>
  <c r="E54" i="30"/>
  <c r="E51" i="30"/>
  <c r="E48" i="30"/>
  <c r="E45" i="30"/>
  <c r="E42" i="30"/>
  <c r="E39" i="30"/>
  <c r="E36" i="30"/>
  <c r="E33" i="30"/>
  <c r="E30" i="30"/>
  <c r="E27" i="30"/>
  <c r="E24" i="30"/>
  <c r="E21" i="30"/>
  <c r="E18" i="30"/>
  <c r="D6" i="30"/>
  <c r="D7" i="30" s="1"/>
  <c r="D132" i="30"/>
  <c r="D129" i="30"/>
  <c r="D126" i="30"/>
  <c r="D123" i="30"/>
  <c r="D120" i="30"/>
  <c r="D117" i="30"/>
  <c r="D114" i="30"/>
  <c r="D111" i="30"/>
  <c r="D108" i="30"/>
  <c r="D105" i="30"/>
  <c r="D102" i="30"/>
  <c r="D99" i="30"/>
  <c r="D96" i="30"/>
  <c r="D93" i="30"/>
  <c r="D90" i="30"/>
  <c r="D87" i="30"/>
  <c r="D84" i="30"/>
  <c r="D81" i="30"/>
  <c r="D78" i="30"/>
  <c r="D75" i="30"/>
  <c r="D72" i="30"/>
  <c r="D69" i="30"/>
  <c r="D66" i="30"/>
  <c r="D63" i="30"/>
  <c r="D60" i="30"/>
  <c r="D57" i="30"/>
  <c r="D54" i="30"/>
  <c r="D51" i="30"/>
  <c r="D48" i="30"/>
  <c r="D45" i="30"/>
  <c r="D42" i="30"/>
  <c r="D39" i="30"/>
  <c r="D36" i="30"/>
  <c r="D33" i="30"/>
  <c r="D30" i="30"/>
  <c r="D27" i="30"/>
  <c r="D24" i="30"/>
  <c r="D21" i="30"/>
  <c r="D18" i="30"/>
  <c r="C132" i="30"/>
  <c r="C129" i="30"/>
  <c r="C126" i="30"/>
  <c r="C123" i="30"/>
  <c r="C120" i="30"/>
  <c r="C117" i="30"/>
  <c r="C114" i="30"/>
  <c r="C111" i="30"/>
  <c r="C108" i="30"/>
  <c r="C105" i="30"/>
  <c r="C102" i="30"/>
  <c r="C99" i="30"/>
  <c r="C96" i="30"/>
  <c r="C93" i="30"/>
  <c r="C90" i="30"/>
  <c r="C87" i="30"/>
  <c r="C84" i="30"/>
  <c r="C81" i="30"/>
  <c r="C78" i="30"/>
  <c r="C75" i="30"/>
  <c r="C72" i="30"/>
  <c r="C69" i="30"/>
  <c r="C66" i="30"/>
  <c r="C63" i="30"/>
  <c r="C60" i="30"/>
  <c r="C57" i="30"/>
  <c r="C54" i="30"/>
  <c r="C51" i="30"/>
  <c r="C48" i="30"/>
  <c r="C45" i="30"/>
  <c r="C42" i="30"/>
  <c r="C39" i="30"/>
  <c r="C36" i="30"/>
  <c r="C33" i="30"/>
  <c r="C30" i="30"/>
  <c r="C27" i="30"/>
  <c r="C24" i="30"/>
  <c r="C21" i="30"/>
  <c r="C18" i="30"/>
  <c r="D5" i="30"/>
  <c r="F134" i="30"/>
  <c r="F131" i="30"/>
  <c r="F128" i="30"/>
  <c r="F125" i="30"/>
  <c r="F122" i="30"/>
  <c r="F119" i="30"/>
  <c r="F116" i="30"/>
  <c r="F113" i="30"/>
  <c r="F110" i="30"/>
  <c r="F107" i="30"/>
  <c r="F104" i="30"/>
  <c r="F101" i="30"/>
  <c r="F98" i="30"/>
  <c r="F95" i="30"/>
  <c r="F92" i="30"/>
  <c r="F89" i="30"/>
  <c r="F86" i="30"/>
  <c r="F83" i="30"/>
  <c r="F80" i="30"/>
  <c r="F77" i="30"/>
  <c r="F74" i="30"/>
  <c r="F71" i="30"/>
  <c r="F68" i="30"/>
  <c r="F65" i="30"/>
  <c r="F62" i="30"/>
  <c r="F59" i="30"/>
  <c r="F56" i="30"/>
  <c r="F53" i="30"/>
  <c r="F50" i="30"/>
  <c r="F47" i="30"/>
  <c r="F44" i="30"/>
  <c r="F41" i="30"/>
  <c r="F38" i="30"/>
  <c r="F35" i="30"/>
  <c r="F32" i="30"/>
  <c r="F29" i="30"/>
  <c r="F26" i="30"/>
  <c r="F23" i="30"/>
  <c r="F20" i="30"/>
  <c r="F17" i="30"/>
  <c r="D4" i="30"/>
  <c r="E134" i="30"/>
  <c r="E131" i="30"/>
  <c r="E128" i="30"/>
  <c r="E125" i="30"/>
  <c r="E122" i="30"/>
  <c r="E119" i="30"/>
  <c r="E116" i="30"/>
  <c r="E113" i="30"/>
  <c r="E110" i="30"/>
  <c r="E107" i="30"/>
  <c r="E104" i="30"/>
  <c r="E101" i="30"/>
  <c r="E98" i="30"/>
  <c r="E95" i="30"/>
  <c r="E92" i="30"/>
  <c r="E89" i="30"/>
  <c r="E86" i="30"/>
  <c r="E83" i="30"/>
  <c r="E80" i="30"/>
  <c r="E77" i="30"/>
  <c r="E74" i="30"/>
  <c r="E71" i="30"/>
  <c r="E68" i="30"/>
  <c r="E65" i="30"/>
  <c r="E62" i="30"/>
  <c r="E59" i="30"/>
  <c r="E56" i="30"/>
  <c r="E53" i="30"/>
  <c r="E50" i="30"/>
  <c r="E47" i="30"/>
  <c r="E44" i="30"/>
  <c r="E41" i="30"/>
  <c r="E38" i="30"/>
  <c r="E35" i="30"/>
  <c r="E32" i="30"/>
  <c r="E29" i="30"/>
  <c r="E26" i="30"/>
  <c r="E23" i="30"/>
  <c r="E20" i="30"/>
  <c r="E17" i="30"/>
  <c r="D29" i="30"/>
  <c r="D47" i="30"/>
  <c r="D65" i="30"/>
  <c r="D98" i="30"/>
  <c r="D134" i="30"/>
  <c r="E31" i="30"/>
  <c r="E49" i="30"/>
  <c r="E67" i="30"/>
  <c r="D101" i="30"/>
  <c r="D134" i="29"/>
  <c r="D131" i="29"/>
  <c r="C134" i="29"/>
  <c r="C131" i="29"/>
  <c r="C128" i="29"/>
  <c r="C125" i="29"/>
  <c r="C122" i="29"/>
  <c r="C119" i="29"/>
  <c r="C116" i="29"/>
  <c r="C113" i="29"/>
  <c r="C110" i="29"/>
  <c r="C107" i="29"/>
  <c r="C104" i="29"/>
  <c r="C101" i="29"/>
  <c r="C98" i="29"/>
  <c r="C95" i="29"/>
  <c r="C92" i="29"/>
  <c r="C89" i="29"/>
  <c r="C86" i="29"/>
  <c r="C83" i="29"/>
  <c r="C80" i="29"/>
  <c r="C77" i="29"/>
  <c r="C74" i="29"/>
  <c r="C71" i="29"/>
  <c r="C68" i="29"/>
  <c r="C65" i="29"/>
  <c r="C62" i="29"/>
  <c r="C59" i="29"/>
  <c r="C56" i="29"/>
  <c r="C53" i="29"/>
  <c r="C50" i="29"/>
  <c r="C47" i="29"/>
  <c r="C44" i="29"/>
  <c r="C41" i="29"/>
  <c r="C38" i="29"/>
  <c r="C35" i="29"/>
  <c r="C32" i="29"/>
  <c r="C29" i="29"/>
  <c r="E133" i="29"/>
  <c r="E130" i="29"/>
  <c r="E127" i="29"/>
  <c r="E124" i="29"/>
  <c r="E121" i="29"/>
  <c r="E118" i="29"/>
  <c r="E115" i="29"/>
  <c r="E112" i="29"/>
  <c r="E109" i="29"/>
  <c r="E106" i="29"/>
  <c r="E103" i="29"/>
  <c r="E100" i="29"/>
  <c r="E97" i="29"/>
  <c r="E94" i="29"/>
  <c r="E91" i="29"/>
  <c r="E88" i="29"/>
  <c r="E85" i="29"/>
  <c r="E82" i="29"/>
  <c r="E79" i="29"/>
  <c r="E76" i="29"/>
  <c r="E73" i="29"/>
  <c r="E70" i="29"/>
  <c r="E67" i="29"/>
  <c r="E64" i="29"/>
  <c r="E61" i="29"/>
  <c r="E58" i="29"/>
  <c r="E55" i="29"/>
  <c r="E52" i="29"/>
  <c r="E49" i="29"/>
  <c r="E46" i="29"/>
  <c r="E43" i="29"/>
  <c r="E40" i="29"/>
  <c r="E37" i="29"/>
  <c r="D133" i="29"/>
  <c r="D130" i="29"/>
  <c r="D127" i="29"/>
  <c r="D124" i="29"/>
  <c r="D121" i="29"/>
  <c r="D118" i="29"/>
  <c r="D115" i="29"/>
  <c r="D112" i="29"/>
  <c r="D109" i="29"/>
  <c r="D106" i="29"/>
  <c r="D103" i="29"/>
  <c r="D100" i="29"/>
  <c r="D97" i="29"/>
  <c r="D94" i="29"/>
  <c r="D91" i="29"/>
  <c r="D88" i="29"/>
  <c r="D85" i="29"/>
  <c r="D82" i="29"/>
  <c r="D79" i="29"/>
  <c r="D76" i="29"/>
  <c r="D73" i="29"/>
  <c r="D70" i="29"/>
  <c r="D67" i="29"/>
  <c r="D64" i="29"/>
  <c r="D61" i="29"/>
  <c r="D58" i="29"/>
  <c r="D55" i="29"/>
  <c r="D52" i="29"/>
  <c r="D49" i="29"/>
  <c r="D46" i="29"/>
  <c r="D43" i="29"/>
  <c r="D40" i="29"/>
  <c r="D37" i="29"/>
  <c r="C133" i="29"/>
  <c r="C130" i="29"/>
  <c r="C127" i="29"/>
  <c r="C124" i="29"/>
  <c r="C121" i="29"/>
  <c r="C118" i="29"/>
  <c r="C115" i="29"/>
  <c r="C112" i="29"/>
  <c r="C109" i="29"/>
  <c r="C106" i="29"/>
  <c r="C103" i="29"/>
  <c r="C100" i="29"/>
  <c r="C97" i="29"/>
  <c r="C94" i="29"/>
  <c r="C91" i="29"/>
  <c r="C88" i="29"/>
  <c r="C85" i="29"/>
  <c r="C82" i="29"/>
  <c r="C79" i="29"/>
  <c r="C76" i="29"/>
  <c r="C73" i="29"/>
  <c r="C70" i="29"/>
  <c r="C67" i="29"/>
  <c r="C64" i="29"/>
  <c r="C61" i="29"/>
  <c r="C58" i="29"/>
  <c r="C55" i="29"/>
  <c r="C52" i="29"/>
  <c r="C49" i="29"/>
  <c r="C46" i="29"/>
  <c r="C43" i="29"/>
  <c r="C40" i="29"/>
  <c r="C37" i="29"/>
  <c r="C34" i="29"/>
  <c r="C31" i="29"/>
  <c r="C28" i="29"/>
  <c r="C25" i="29"/>
  <c r="C22" i="29"/>
  <c r="C19" i="29"/>
  <c r="C16" i="29"/>
  <c r="D4" i="29"/>
  <c r="F132" i="29"/>
  <c r="F129" i="29"/>
  <c r="F126" i="29"/>
  <c r="F123" i="29"/>
  <c r="F120" i="29"/>
  <c r="F117" i="29"/>
  <c r="F114" i="29"/>
  <c r="F111" i="29"/>
  <c r="F108" i="29"/>
  <c r="F105" i="29"/>
  <c r="F102" i="29"/>
  <c r="F99" i="29"/>
  <c r="F96" i="29"/>
  <c r="F93" i="29"/>
  <c r="F90" i="29"/>
  <c r="F87" i="29"/>
  <c r="F84" i="29"/>
  <c r="F81" i="29"/>
  <c r="F78" i="29"/>
  <c r="F75" i="29"/>
  <c r="F72" i="29"/>
  <c r="F69" i="29"/>
  <c r="F66" i="29"/>
  <c r="F63" i="29"/>
  <c r="F60" i="29"/>
  <c r="F57" i="29"/>
  <c r="F54" i="29"/>
  <c r="F51" i="29"/>
  <c r="F48" i="29"/>
  <c r="F45" i="29"/>
  <c r="F42" i="29"/>
  <c r="F39" i="29"/>
  <c r="F36" i="29"/>
  <c r="E132" i="29"/>
  <c r="E129" i="29"/>
  <c r="E126" i="29"/>
  <c r="E123" i="29"/>
  <c r="E120" i="29"/>
  <c r="E117" i="29"/>
  <c r="E114" i="29"/>
  <c r="E111" i="29"/>
  <c r="E108" i="29"/>
  <c r="E105" i="29"/>
  <c r="E102" i="29"/>
  <c r="E99" i="29"/>
  <c r="E96" i="29"/>
  <c r="E93" i="29"/>
  <c r="E90" i="29"/>
  <c r="E87" i="29"/>
  <c r="E84" i="29"/>
  <c r="E81" i="29"/>
  <c r="E78" i="29"/>
  <c r="E75" i="29"/>
  <c r="E72" i="29"/>
  <c r="E69" i="29"/>
  <c r="E66" i="29"/>
  <c r="E63" i="29"/>
  <c r="E60" i="29"/>
  <c r="E57" i="29"/>
  <c r="E54" i="29"/>
  <c r="E13" i="29" s="1"/>
  <c r="E51" i="29"/>
  <c r="E48" i="29"/>
  <c r="E45" i="29"/>
  <c r="E42" i="29"/>
  <c r="E39" i="29"/>
  <c r="E36" i="29"/>
  <c r="E33" i="29"/>
  <c r="E30" i="29"/>
  <c r="D132" i="29"/>
  <c r="D129" i="29"/>
  <c r="D126" i="29"/>
  <c r="D123" i="29"/>
  <c r="D120" i="29"/>
  <c r="D117" i="29"/>
  <c r="D114" i="29"/>
  <c r="D111" i="29"/>
  <c r="D108" i="29"/>
  <c r="C132" i="29"/>
  <c r="C129" i="29"/>
  <c r="F134" i="29"/>
  <c r="F131" i="29"/>
  <c r="F128" i="29"/>
  <c r="C17" i="29"/>
  <c r="D20" i="29"/>
  <c r="E23" i="29"/>
  <c r="F26" i="29"/>
  <c r="D30" i="29"/>
  <c r="E34" i="29"/>
  <c r="D39" i="29"/>
  <c r="D45" i="29"/>
  <c r="D51" i="29"/>
  <c r="D57" i="29"/>
  <c r="D63" i="29"/>
  <c r="D69" i="29"/>
  <c r="D75" i="29"/>
  <c r="D81" i="29"/>
  <c r="D87" i="29"/>
  <c r="D93" i="29"/>
  <c r="D99" i="29"/>
  <c r="D105" i="29"/>
  <c r="D113" i="29"/>
  <c r="F119" i="29"/>
  <c r="F127" i="29"/>
  <c r="E15" i="30"/>
  <c r="E13" i="30" s="1"/>
  <c r="D32" i="30"/>
  <c r="D50" i="30"/>
  <c r="D68" i="30"/>
  <c r="D104" i="30"/>
  <c r="D23" i="30"/>
  <c r="D41" i="30"/>
  <c r="D59" i="30"/>
  <c r="D86" i="30"/>
  <c r="D122" i="30"/>
  <c r="D13" i="30" l="1"/>
  <c r="C17" i="25"/>
  <c r="C12" i="26"/>
  <c r="D14" i="28"/>
  <c r="D5" i="28" s="1"/>
  <c r="C25" i="28"/>
  <c r="D16" i="28"/>
  <c r="D17" i="28" s="1"/>
  <c r="F15" i="30"/>
  <c r="F13" i="30" s="1"/>
  <c r="E14" i="26"/>
  <c r="D12" i="26"/>
  <c r="D6" i="25"/>
  <c r="D5" i="25"/>
  <c r="F12" i="25"/>
  <c r="C13" i="30"/>
  <c r="C15" i="29"/>
  <c r="C13" i="29" s="1"/>
  <c r="D13" i="29"/>
  <c r="D10" i="25"/>
  <c r="E12" i="26" l="1"/>
  <c r="F14" i="26"/>
  <c r="E25" i="28"/>
  <c r="C23" i="28"/>
  <c r="C18" i="25"/>
  <c r="D14" i="25"/>
  <c r="E14" i="25" l="1"/>
  <c r="C19" i="25"/>
  <c r="E23" i="28"/>
  <c r="F25" i="28"/>
  <c r="F14" i="25" l="1"/>
  <c r="C20" i="25"/>
  <c r="C21" i="25" l="1"/>
  <c r="D15" i="25"/>
  <c r="C22" i="25" l="1"/>
  <c r="E15" i="25"/>
  <c r="C23" i="25" l="1"/>
  <c r="F15" i="25"/>
  <c r="D16" i="25" l="1"/>
  <c r="C12" i="25"/>
  <c r="E16" i="25" l="1"/>
  <c r="F16" i="25" l="1"/>
  <c r="D17" i="25" l="1"/>
  <c r="E17" i="25" l="1"/>
  <c r="F17" i="25" l="1"/>
  <c r="D18" i="25" l="1"/>
  <c r="E18" i="25" l="1"/>
  <c r="F18" i="25" l="1"/>
  <c r="D19" i="25" l="1"/>
  <c r="E19" i="25" s="1"/>
  <c r="F19" i="25" s="1"/>
  <c r="D20" i="25" l="1"/>
  <c r="E20" i="25" s="1"/>
  <c r="F20" i="25" s="1"/>
  <c r="D21" i="25" l="1"/>
  <c r="E21" i="25" s="1"/>
  <c r="F21" i="25" s="1"/>
  <c r="D22" i="25" l="1"/>
  <c r="E22" i="25" s="1"/>
  <c r="F22" i="25" s="1"/>
  <c r="D23" i="25" l="1"/>
  <c r="E23" i="25" l="1"/>
  <c r="D12" i="25"/>
  <c r="E12" i="25" l="1"/>
  <c r="F23" i="25"/>
  <c r="L19" i="15" l="1"/>
  <c r="Q16" i="15"/>
  <c r="S26" i="15"/>
  <c r="Q23" i="15"/>
  <c r="Q24" i="15" s="1"/>
  <c r="Q26" i="15" s="1"/>
  <c r="R14" i="15" s="1"/>
  <c r="Q14" i="15" s="1"/>
  <c r="Q18" i="15"/>
  <c r="Q19" i="15" s="1"/>
  <c r="Q15" i="15"/>
  <c r="E23" i="1"/>
  <c r="I23" i="14"/>
  <c r="G18" i="14"/>
  <c r="G17" i="14"/>
  <c r="H28" i="10"/>
  <c r="H29" i="10" s="1"/>
  <c r="I25" i="10" s="1"/>
  <c r="H25" i="10" s="1"/>
  <c r="F16" i="8"/>
  <c r="B13" i="8"/>
  <c r="G16" i="17"/>
  <c r="G14" i="17"/>
  <c r="B19" i="17"/>
  <c r="G18" i="17"/>
  <c r="G19" i="17" s="1"/>
  <c r="H23" i="16"/>
  <c r="F18" i="1"/>
  <c r="F19" i="1"/>
  <c r="M18" i="16"/>
  <c r="M19" i="16" s="1"/>
  <c r="H18" i="16"/>
  <c r="H19" i="16" s="1"/>
  <c r="M23" i="16"/>
  <c r="M15" i="16"/>
  <c r="O26" i="16"/>
  <c r="J26" i="16"/>
  <c r="H24" i="16"/>
  <c r="H26" i="16" s="1"/>
  <c r="B19" i="16"/>
  <c r="H15" i="16"/>
  <c r="B18" i="15"/>
  <c r="B19" i="15" s="1"/>
  <c r="G18" i="15"/>
  <c r="I26" i="15"/>
  <c r="G23" i="15"/>
  <c r="G24" i="15" s="1"/>
  <c r="G26" i="15" s="1"/>
  <c r="B16" i="15" s="1"/>
  <c r="G16" i="15" s="1"/>
  <c r="G19" i="15"/>
  <c r="G15" i="15"/>
  <c r="G15" i="14"/>
  <c r="G23" i="14"/>
  <c r="I26" i="14"/>
  <c r="G24" i="14"/>
  <c r="G26" i="14" s="1"/>
  <c r="B16" i="14" s="1"/>
  <c r="G16" i="14" s="1"/>
  <c r="B19" i="14"/>
  <c r="G19" i="14"/>
  <c r="S16" i="15" l="1"/>
  <c r="R15" i="15"/>
  <c r="I24" i="10"/>
  <c r="I26" i="10"/>
  <c r="I29" i="10"/>
  <c r="I30" i="10"/>
  <c r="B16" i="16"/>
  <c r="H16" i="16" s="1"/>
  <c r="I14" i="16" s="1"/>
  <c r="H14" i="16" s="1"/>
  <c r="I15" i="16" s="1"/>
  <c r="M24" i="16"/>
  <c r="H14" i="15"/>
  <c r="G14" i="15" s="1"/>
  <c r="H15" i="15" s="1"/>
  <c r="H14" i="14"/>
  <c r="G14" i="14" s="1"/>
  <c r="H15" i="14" s="1"/>
  <c r="I16" i="14" l="1"/>
  <c r="I28" i="10"/>
  <c r="I27" i="10"/>
  <c r="H15" i="17"/>
  <c r="G15" i="17" s="1"/>
  <c r="H14" i="17" s="1"/>
  <c r="M26" i="16"/>
  <c r="D16" i="16"/>
  <c r="M16" i="16" s="1"/>
  <c r="M20" i="16" s="1"/>
  <c r="J16" i="16"/>
  <c r="I16" i="15"/>
  <c r="I16" i="17" l="1"/>
  <c r="N14" i="16"/>
  <c r="M14" i="16" s="1"/>
  <c r="H18" i="10"/>
  <c r="C23" i="12"/>
  <c r="G16" i="12"/>
  <c r="C22" i="12"/>
  <c r="B22" i="12"/>
  <c r="C21" i="12"/>
  <c r="D22" i="12"/>
  <c r="B21" i="12"/>
  <c r="D15" i="12"/>
  <c r="D14" i="12"/>
  <c r="N19" i="16" l="1"/>
  <c r="N15" i="16"/>
  <c r="N16" i="16"/>
  <c r="C17" i="12"/>
  <c r="B17" i="12"/>
  <c r="G19" i="12"/>
  <c r="B20" i="12"/>
  <c r="C20" i="12"/>
  <c r="C16" i="10"/>
  <c r="C21" i="10"/>
  <c r="C23" i="10" s="1"/>
  <c r="H19" i="10"/>
  <c r="B20" i="10"/>
  <c r="B16" i="10"/>
  <c r="B13" i="10"/>
  <c r="F18" i="8"/>
  <c r="F19" i="8" s="1"/>
  <c r="G15" i="8" s="1"/>
  <c r="E20" i="1"/>
  <c r="F17" i="1"/>
  <c r="G19" i="8"/>
  <c r="G18" i="8" s="1"/>
  <c r="B19" i="8"/>
  <c r="E14" i="1"/>
  <c r="E15" i="1"/>
  <c r="E18" i="1"/>
  <c r="E19" i="1" s="1"/>
  <c r="F16" i="1" s="1"/>
  <c r="B20" i="1"/>
  <c r="B15" i="1"/>
  <c r="B14" i="1"/>
  <c r="C20" i="10" l="1"/>
  <c r="N17" i="16"/>
  <c r="N18" i="16"/>
  <c r="H14" i="12"/>
  <c r="H19" i="12"/>
  <c r="H16" i="12"/>
  <c r="I15" i="10"/>
  <c r="H15" i="10" s="1"/>
  <c r="I19" i="10" s="1"/>
  <c r="I17" i="10" s="1"/>
  <c r="G17" i="8"/>
  <c r="G20" i="8"/>
  <c r="G16" i="8"/>
  <c r="G14" i="8"/>
  <c r="F14" i="1"/>
  <c r="F15" i="1"/>
  <c r="D21" i="12" l="1"/>
  <c r="H15" i="12"/>
  <c r="H20" i="12"/>
  <c r="H17" i="12"/>
  <c r="H18" i="12"/>
  <c r="I18" i="10"/>
  <c r="I20" i="10"/>
  <c r="I16" i="10"/>
  <c r="I14" i="10"/>
</calcChain>
</file>

<file path=xl/sharedStrings.xml><?xml version="1.0" encoding="utf-8"?>
<sst xmlns="http://schemas.openxmlformats.org/spreadsheetml/2006/main" count="393" uniqueCount="94">
  <si>
    <t>INTERES SIMPLE</t>
  </si>
  <si>
    <t>i</t>
  </si>
  <si>
    <t>?</t>
  </si>
  <si>
    <t>VP</t>
  </si>
  <si>
    <t>Enganche</t>
  </si>
  <si>
    <t>Valor del coche</t>
  </si>
  <si>
    <t>VF</t>
  </si>
  <si>
    <t>T1</t>
  </si>
  <si>
    <t>T2</t>
  </si>
  <si>
    <t>PERIODO</t>
  </si>
  <si>
    <t>TIPO</t>
  </si>
  <si>
    <t>DATOS</t>
  </si>
  <si>
    <t>AÑOS</t>
  </si>
  <si>
    <t>Nper</t>
  </si>
  <si>
    <t>FORMULA</t>
  </si>
  <si>
    <t>TASAS EQUIVALENTES SIMPLES</t>
  </si>
  <si>
    <t>TASA 1</t>
  </si>
  <si>
    <t>PERIODO 1</t>
  </si>
  <si>
    <t>TASA 2</t>
  </si>
  <si>
    <t>PERIODO 2</t>
  </si>
  <si>
    <t>TASA FINAL</t>
  </si>
  <si>
    <t>A</t>
  </si>
  <si>
    <t>INTERESES</t>
  </si>
  <si>
    <t>I</t>
  </si>
  <si>
    <t>t</t>
  </si>
  <si>
    <t>T0</t>
  </si>
  <si>
    <t>T3</t>
  </si>
  <si>
    <t>p</t>
  </si>
  <si>
    <t>n</t>
  </si>
  <si>
    <t>i2</t>
  </si>
  <si>
    <t>i1</t>
  </si>
  <si>
    <t>s.a.</t>
  </si>
  <si>
    <t>s.m.</t>
  </si>
  <si>
    <t>FF</t>
  </si>
  <si>
    <t>VF2</t>
  </si>
  <si>
    <t>INTERES COMPUESTO</t>
  </si>
  <si>
    <t>FORMULAS</t>
  </si>
  <si>
    <t>anual cap bim</t>
  </si>
  <si>
    <t>anual cap mensual</t>
  </si>
  <si>
    <t>nper</t>
  </si>
  <si>
    <t>TASAS EQUIVALENTES COMPUESTAS</t>
  </si>
  <si>
    <t>CAPITALIZA 1</t>
  </si>
  <si>
    <t>CAPITALIZA 2</t>
  </si>
  <si>
    <t>anual cap sem</t>
  </si>
  <si>
    <t>anual cap quincenal</t>
  </si>
  <si>
    <t>SEM CAM TRIM</t>
  </si>
  <si>
    <t>BIM CAP MES</t>
  </si>
  <si>
    <t>TABLA DE AMORTIZACIÓN ORDINARIA</t>
  </si>
  <si>
    <t>Datos</t>
  </si>
  <si>
    <t>Formulas</t>
  </si>
  <si>
    <t>R</t>
  </si>
  <si>
    <t>i/p</t>
  </si>
  <si>
    <t>np</t>
  </si>
  <si>
    <t>Periodos</t>
  </si>
  <si>
    <t>N° Pago</t>
  </si>
  <si>
    <t>Pago</t>
  </si>
  <si>
    <t>Intereses</t>
  </si>
  <si>
    <t>Amortización</t>
  </si>
  <si>
    <t>Saldo Insoluto</t>
  </si>
  <si>
    <t>TABLA DE AMORTIZACIÓN PARA ANUALIDAD VENCIDA</t>
  </si>
  <si>
    <t>Formula</t>
  </si>
  <si>
    <t>TABLA DE AMORTIZACIÓN PARA ANUALIDAD ANTICIPADA</t>
  </si>
  <si>
    <t xml:space="preserve">i </t>
  </si>
  <si>
    <t>P</t>
  </si>
  <si>
    <t>AMORTIZACION DE ANUALIDAD DIFERIDA</t>
  </si>
  <si>
    <t>Periodo de gracia</t>
  </si>
  <si>
    <t>AMORTIZACION CONSTANTE</t>
  </si>
  <si>
    <t>AMORT</t>
  </si>
  <si>
    <t>I/P</t>
  </si>
  <si>
    <t>FONDOS DE INVERSION</t>
  </si>
  <si>
    <t>Aumento de Capital</t>
  </si>
  <si>
    <t>Interés</t>
  </si>
  <si>
    <t>Saldo</t>
  </si>
  <si>
    <t>ANUALIDADES PERPETUAS</t>
  </si>
  <si>
    <t>PAGOS DE POR VIDA</t>
  </si>
  <si>
    <t>RENTAS PERPETUAS</t>
  </si>
  <si>
    <t>N</t>
  </si>
  <si>
    <t>NPER</t>
  </si>
  <si>
    <t>ieq</t>
  </si>
  <si>
    <t>Simple Semestral</t>
  </si>
  <si>
    <t>Simple Diaria</t>
  </si>
  <si>
    <t>Año Financiero</t>
  </si>
  <si>
    <t>360 dias</t>
  </si>
  <si>
    <t>Simple Mensual</t>
  </si>
  <si>
    <t>Pagos iguales</t>
  </si>
  <si>
    <t>OPCION 2</t>
  </si>
  <si>
    <t>OPCION 1</t>
  </si>
  <si>
    <t>Año financiero a 360 dias</t>
  </si>
  <si>
    <t>Respuesta</t>
  </si>
  <si>
    <t>Simple anual</t>
  </si>
  <si>
    <t>PAGO 1</t>
  </si>
  <si>
    <t>PAGO 2</t>
  </si>
  <si>
    <t>PAGO 3</t>
  </si>
  <si>
    <t>La opcion B es la que más le conviene al ganar $2.20 en el mismo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</si>
</sst>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000%"/>
    <numFmt numFmtId="166" formatCode="0.000"/>
    <numFmt numFmtId="167" formatCode="0.0%"/>
    <numFmt numFmtId="168" formatCode="0.00000%"/>
    <numFmt numFmtId="169" formatCode="0.000000%"/>
    <numFmt numFmtId="170" formatCode="#\ &quot;PERIODOS&quot;"/>
    <numFmt numFmtId="171" formatCode="0.000%"/>
    <numFmt numFmtId="176" formatCode="&quot;$&quot;#,##0.0000;[Red]\-&quot;$&quot;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0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164" fontId="3" fillId="2" borderId="1" xfId="1" applyNumberFormat="1" applyFont="1" applyFill="1" applyBorder="1" applyAlignment="1" applyProtection="1">
      <alignment horizontal="center"/>
      <protection locked="0"/>
    </xf>
    <xf numFmtId="44" fontId="0" fillId="0" borderId="1" xfId="1" applyFont="1" applyBorder="1"/>
    <xf numFmtId="164" fontId="0" fillId="2" borderId="1" xfId="1" applyNumberFormat="1" applyFont="1" applyFill="1" applyBorder="1" applyProtection="1">
      <protection locked="0"/>
    </xf>
    <xf numFmtId="165" fontId="0" fillId="2" borderId="1" xfId="2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0" fillId="4" borderId="1" xfId="0" applyFill="1" applyBorder="1"/>
    <xf numFmtId="168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0" xfId="0" applyFill="1"/>
    <xf numFmtId="0" fontId="0" fillId="2" borderId="0" xfId="0" applyFill="1" applyProtection="1">
      <protection locked="0"/>
    </xf>
    <xf numFmtId="0" fontId="3" fillId="5" borderId="0" xfId="0" applyFont="1" applyFill="1"/>
    <xf numFmtId="0" fontId="3" fillId="6" borderId="0" xfId="0" applyFont="1" applyFill="1"/>
    <xf numFmtId="169" fontId="3" fillId="6" borderId="0" xfId="2" applyNumberFormat="1" applyFont="1" applyFill="1"/>
    <xf numFmtId="0" fontId="3" fillId="6" borderId="0" xfId="0" applyFont="1" applyFill="1" applyAlignment="1">
      <alignment horizontal="center"/>
    </xf>
    <xf numFmtId="170" fontId="3" fillId="6" borderId="0" xfId="0" applyNumberFormat="1" applyFont="1" applyFill="1"/>
    <xf numFmtId="165" fontId="0" fillId="2" borderId="0" xfId="0" applyNumberFormat="1" applyFill="1" applyProtection="1">
      <protection locked="0"/>
    </xf>
    <xf numFmtId="44" fontId="0" fillId="0" borderId="0" xfId="0" applyNumberFormat="1"/>
    <xf numFmtId="0" fontId="4" fillId="3" borderId="8" xfId="0" applyFont="1" applyFill="1" applyBorder="1"/>
    <xf numFmtId="0" fontId="4" fillId="3" borderId="9" xfId="0" applyFont="1" applyFill="1" applyBorder="1"/>
    <xf numFmtId="0" fontId="0" fillId="4" borderId="8" xfId="0" applyFill="1" applyBorder="1"/>
    <xf numFmtId="44" fontId="0" fillId="0" borderId="9" xfId="1" applyFont="1" applyBorder="1"/>
    <xf numFmtId="168" fontId="0" fillId="0" borderId="9" xfId="2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4" borderId="10" xfId="0" applyFill="1" applyBorder="1"/>
    <xf numFmtId="0" fontId="0" fillId="0" borderId="11" xfId="0" applyBorder="1"/>
    <xf numFmtId="44" fontId="0" fillId="0" borderId="12" xfId="0" applyNumberFormat="1" applyBorder="1"/>
    <xf numFmtId="10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0" fillId="2" borderId="1" xfId="0" applyNumberFormat="1" applyFill="1" applyBorder="1" applyAlignment="1" applyProtection="1">
      <alignment horizontal="center"/>
    </xf>
    <xf numFmtId="0" fontId="0" fillId="0" borderId="0" xfId="2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Fill="1" applyBorder="1"/>
    <xf numFmtId="44" fontId="4" fillId="0" borderId="0" xfId="1" applyFont="1" applyFill="1" applyBorder="1" applyProtection="1">
      <protection locked="0"/>
    </xf>
    <xf numFmtId="0" fontId="4" fillId="0" borderId="0" xfId="0" applyFont="1" applyFill="1" applyBorder="1"/>
    <xf numFmtId="165" fontId="4" fillId="0" borderId="0" xfId="2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44" fontId="2" fillId="0" borderId="0" xfId="1" applyFont="1" applyFill="1" applyBorder="1"/>
    <xf numFmtId="44" fontId="2" fillId="0" borderId="0" xfId="1" applyFont="1" applyFill="1" applyBorder="1" applyProtection="1">
      <protection locked="0"/>
    </xf>
    <xf numFmtId="0" fontId="7" fillId="0" borderId="0" xfId="0" applyFont="1" applyFill="1" applyBorder="1" applyAlignment="1"/>
    <xf numFmtId="0" fontId="2" fillId="0" borderId="0" xfId="0" applyFont="1" applyFill="1" applyBorder="1" applyAlignment="1"/>
    <xf numFmtId="0" fontId="0" fillId="7" borderId="1" xfId="0" applyFill="1" applyBorder="1"/>
    <xf numFmtId="0" fontId="0" fillId="0" borderId="1" xfId="0" applyBorder="1"/>
    <xf numFmtId="164" fontId="0" fillId="0" borderId="1" xfId="1" applyNumberFormat="1" applyFont="1" applyBorder="1"/>
    <xf numFmtId="10" fontId="0" fillId="2" borderId="1" xfId="2" applyNumberFormat="1" applyFont="1" applyFill="1" applyBorder="1" applyProtection="1">
      <protection locked="0"/>
    </xf>
    <xf numFmtId="0" fontId="3" fillId="0" borderId="1" xfId="0" applyFont="1" applyBorder="1"/>
    <xf numFmtId="0" fontId="0" fillId="2" borderId="1" xfId="0" applyFill="1" applyBorder="1" applyProtection="1">
      <protection locked="0"/>
    </xf>
    <xf numFmtId="0" fontId="8" fillId="0" borderId="0" xfId="0" applyFont="1" applyAlignment="1"/>
    <xf numFmtId="0" fontId="0" fillId="0" borderId="0" xfId="1" applyNumberFormat="1" applyFont="1" applyAlignment="1">
      <alignment horizontal="left"/>
    </xf>
    <xf numFmtId="0" fontId="0" fillId="0" borderId="0" xfId="0" applyNumberFormat="1" applyAlignment="1">
      <alignment horizontal="left"/>
    </xf>
    <xf numFmtId="10" fontId="3" fillId="6" borderId="0" xfId="2" applyNumberFormat="1" applyFont="1" applyFill="1"/>
    <xf numFmtId="10" fontId="0" fillId="2" borderId="0" xfId="0" applyNumberFormat="1" applyFill="1" applyProtection="1">
      <protection locked="0"/>
    </xf>
    <xf numFmtId="44" fontId="3" fillId="0" borderId="1" xfId="1" applyFont="1" applyBorder="1"/>
    <xf numFmtId="10" fontId="0" fillId="0" borderId="0" xfId="0" applyNumberFormat="1"/>
    <xf numFmtId="165" fontId="0" fillId="0" borderId="0" xfId="0" applyNumberFormat="1"/>
    <xf numFmtId="0" fontId="3" fillId="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/>
    <xf numFmtId="0" fontId="4" fillId="3" borderId="16" xfId="0" applyFont="1" applyFill="1" applyBorder="1" applyAlignment="1">
      <alignment horizontal="center"/>
    </xf>
    <xf numFmtId="0" fontId="10" fillId="0" borderId="0" xfId="0" applyFont="1"/>
    <xf numFmtId="0" fontId="2" fillId="3" borderId="8" xfId="0" applyFont="1" applyFill="1" applyBorder="1" applyAlignment="1">
      <alignment horizontal="center"/>
    </xf>
    <xf numFmtId="44" fontId="0" fillId="2" borderId="1" xfId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/>
    <xf numFmtId="0" fontId="2" fillId="0" borderId="0" xfId="0" applyFont="1"/>
    <xf numFmtId="8" fontId="11" fillId="0" borderId="0" xfId="0" applyNumberFormat="1" applyFont="1"/>
    <xf numFmtId="165" fontId="2" fillId="3" borderId="1" xfId="0" applyNumberFormat="1" applyFont="1" applyFill="1" applyBorder="1" applyAlignment="1">
      <alignment horizontal="center"/>
    </xf>
    <xf numFmtId="169" fontId="0" fillId="0" borderId="9" xfId="0" applyNumberFormat="1" applyBorder="1"/>
    <xf numFmtId="169" fontId="2" fillId="0" borderId="0" xfId="2" applyNumberFormat="1" applyFont="1" applyFill="1" applyBorder="1"/>
    <xf numFmtId="8" fontId="12" fillId="0" borderId="0" xfId="0" applyNumberFormat="1" applyFont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9" xfId="0" applyNumberFormat="1" applyBorder="1"/>
    <xf numFmtId="10" fontId="4" fillId="0" borderId="0" xfId="0" applyNumberFormat="1" applyFont="1"/>
    <xf numFmtId="8" fontId="4" fillId="0" borderId="0" xfId="0" applyNumberFormat="1" applyFont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0" fillId="0" borderId="12" xfId="3" applyNumberFormat="1" applyFont="1" applyBorder="1" applyAlignment="1">
      <alignment horizontal="center"/>
    </xf>
    <xf numFmtId="0" fontId="3" fillId="8" borderId="17" xfId="0" applyFont="1" applyFill="1" applyBorder="1" applyAlignment="1">
      <alignment horizontal="center"/>
    </xf>
    <xf numFmtId="44" fontId="3" fillId="8" borderId="18" xfId="1" applyFont="1" applyFill="1" applyBorder="1" applyAlignment="1">
      <alignment horizontal="center"/>
    </xf>
    <xf numFmtId="44" fontId="3" fillId="8" borderId="18" xfId="1" applyFont="1" applyFill="1" applyBorder="1"/>
    <xf numFmtId="8" fontId="3" fillId="8" borderId="18" xfId="1" applyNumberFormat="1" applyFont="1" applyFill="1" applyBorder="1"/>
    <xf numFmtId="8" fontId="3" fillId="8" borderId="19" xfId="0" applyNumberFormat="1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0" borderId="13" xfId="0" applyBorder="1"/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6" fillId="0" borderId="0" xfId="0" applyFont="1" applyAlignment="1">
      <alignment vertical="center"/>
    </xf>
    <xf numFmtId="8" fontId="0" fillId="0" borderId="9" xfId="1" applyNumberFormat="1" applyFont="1" applyBorder="1"/>
    <xf numFmtId="44" fontId="11" fillId="0" borderId="0" xfId="1" applyFont="1"/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4" fontId="0" fillId="2" borderId="1" xfId="0" applyNumberFormat="1" applyFill="1" applyBorder="1" applyProtection="1">
      <protection locked="0"/>
    </xf>
    <xf numFmtId="8" fontId="0" fillId="0" borderId="1" xfId="0" applyNumberFormat="1" applyBorder="1"/>
    <xf numFmtId="0" fontId="0" fillId="9" borderId="1" xfId="0" applyFill="1" applyBorder="1"/>
    <xf numFmtId="0" fontId="2" fillId="3" borderId="16" xfId="0" applyFont="1" applyFill="1" applyBorder="1" applyAlignment="1">
      <alignment horizontal="center"/>
    </xf>
    <xf numFmtId="44" fontId="3" fillId="8" borderId="19" xfId="0" applyNumberFormat="1" applyFont="1" applyFill="1" applyBorder="1"/>
    <xf numFmtId="0" fontId="3" fillId="10" borderId="1" xfId="0" applyFont="1" applyFill="1" applyBorder="1" applyAlignment="1">
      <alignment horizontal="center"/>
    </xf>
    <xf numFmtId="4" fontId="3" fillId="10" borderId="1" xfId="0" applyNumberFormat="1" applyFont="1" applyFill="1" applyBorder="1" applyAlignment="1">
      <alignment horizontal="center"/>
    </xf>
    <xf numFmtId="8" fontId="0" fillId="10" borderId="1" xfId="0" applyNumberFormat="1" applyFill="1" applyBorder="1"/>
    <xf numFmtId="0" fontId="3" fillId="0" borderId="1" xfId="0" applyFont="1" applyBorder="1" applyAlignment="1">
      <alignment horizontal="center"/>
    </xf>
    <xf numFmtId="1" fontId="0" fillId="0" borderId="1" xfId="0" applyNumberFormat="1" applyBorder="1"/>
    <xf numFmtId="165" fontId="0" fillId="0" borderId="1" xfId="2" applyNumberFormat="1" applyFont="1" applyFill="1" applyBorder="1"/>
    <xf numFmtId="169" fontId="0" fillId="0" borderId="0" xfId="0" applyNumberFormat="1"/>
    <xf numFmtId="165" fontId="0" fillId="2" borderId="1" xfId="2" applyNumberFormat="1" applyFont="1" applyFill="1" applyBorder="1" applyProtection="1">
      <protection locked="0"/>
    </xf>
    <xf numFmtId="0" fontId="3" fillId="10" borderId="3" xfId="0" applyFont="1" applyFill="1" applyBorder="1" applyAlignment="1">
      <alignment horizontal="center"/>
    </xf>
    <xf numFmtId="4" fontId="0" fillId="10" borderId="1" xfId="0" applyNumberFormat="1" applyFill="1" applyBorder="1"/>
    <xf numFmtId="8" fontId="0" fillId="0" borderId="0" xfId="0" applyNumberFormat="1"/>
    <xf numFmtId="10" fontId="0" fillId="9" borderId="1" xfId="0" applyNumberFormat="1" applyFill="1" applyBorder="1"/>
    <xf numFmtId="10" fontId="0" fillId="0" borderId="1" xfId="0" applyNumberFormat="1" applyBorder="1"/>
    <xf numFmtId="10" fontId="0" fillId="2" borderId="1" xfId="0" applyNumberFormat="1" applyFill="1" applyBorder="1" applyProtection="1">
      <protection locked="0"/>
    </xf>
    <xf numFmtId="0" fontId="3" fillId="9" borderId="23" xfId="0" applyFont="1" applyFill="1" applyBorder="1" applyAlignment="1">
      <alignment horizontal="center"/>
    </xf>
    <xf numFmtId="176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44" fontId="0" fillId="0" borderId="0" xfId="1" applyFont="1" applyBorder="1" applyAlignment="1">
      <alignment horizontal="left"/>
    </xf>
    <xf numFmtId="44" fontId="0" fillId="0" borderId="0" xfId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10" fontId="2" fillId="3" borderId="1" xfId="2" applyNumberFormat="1" applyFont="1" applyFill="1" applyBorder="1" applyAlignment="1">
      <alignment horizontal="center"/>
    </xf>
    <xf numFmtId="10" fontId="0" fillId="0" borderId="9" xfId="2" applyNumberFormat="1" applyFont="1" applyBorder="1"/>
    <xf numFmtId="10" fontId="0" fillId="2" borderId="1" xfId="2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0" borderId="9" xfId="0" applyNumberForma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4" fontId="0" fillId="0" borderId="1" xfId="0" applyNumberFormat="1" applyBorder="1"/>
    <xf numFmtId="44" fontId="0" fillId="11" borderId="1" xfId="0" applyNumberFormat="1" applyFill="1" applyBorder="1"/>
    <xf numFmtId="0" fontId="0" fillId="11" borderId="1" xfId="0" applyFill="1" applyBorder="1"/>
    <xf numFmtId="44" fontId="0" fillId="0" borderId="1" xfId="1" applyFont="1" applyBorder="1" applyAlignment="1">
      <alignment horizontal="center"/>
    </xf>
    <xf numFmtId="171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5" fontId="0" fillId="0" borderId="1" xfId="2" applyNumberFormat="1" applyFont="1" applyBorder="1" applyAlignment="1">
      <alignment horizontal="center"/>
    </xf>
    <xf numFmtId="14" fontId="0" fillId="0" borderId="1" xfId="0" applyNumberFormat="1" applyBorder="1"/>
    <xf numFmtId="0" fontId="0" fillId="4" borderId="0" xfId="0" applyFill="1" applyBorder="1"/>
    <xf numFmtId="165" fontId="0" fillId="0" borderId="1" xfId="0" applyNumberFormat="1" applyBorder="1"/>
    <xf numFmtId="167" fontId="0" fillId="0" borderId="1" xfId="2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4" fontId="0" fillId="2" borderId="1" xfId="1" applyFont="1" applyFill="1" applyBorder="1"/>
    <xf numFmtId="8" fontId="0" fillId="2" borderId="1" xfId="1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44" fontId="4" fillId="0" borderId="0" xfId="0" applyNumberFormat="1" applyFont="1"/>
    <xf numFmtId="1" fontId="0" fillId="0" borderId="0" xfId="0" applyNumberFormat="1"/>
    <xf numFmtId="8" fontId="0" fillId="0" borderId="0" xfId="0" applyNumberFormat="1" applyProtection="1">
      <protection locked="0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16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bgColor theme="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784860</xdr:colOff>
      <xdr:row>7</xdr:row>
      <xdr:rowOff>129540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24C9056-9B02-40BD-9891-D4D309DF5974}"/>
            </a:ext>
          </a:extLst>
        </xdr:cNvPr>
        <xdr:cNvSpPr txBox="1"/>
      </xdr:nvSpPr>
      <xdr:spPr>
        <a:xfrm>
          <a:off x="7620" y="365760"/>
          <a:ext cx="6812280" cy="1043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será la tasa de interés anual simple si usted adquiere un automóvil el día 15 de septiembre cuyo valor total es de $185,000, pagando un enganche del 40% del valor de la unidad en ese momento, y saldando la operación con un pago de $114,080 el día 24 de diciembre del mismo año?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twoCellAnchor>
  <xdr:twoCellAnchor editAs="oneCell">
    <xdr:from>
      <xdr:col>9</xdr:col>
      <xdr:colOff>45720</xdr:colOff>
      <xdr:row>8</xdr:row>
      <xdr:rowOff>55240</xdr:rowOff>
    </xdr:from>
    <xdr:to>
      <xdr:col>12</xdr:col>
      <xdr:colOff>317817</xdr:colOff>
      <xdr:row>10</xdr:row>
      <xdr:rowOff>135567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5161FE-9DA4-4897-A5DB-D948A469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8040" y="1518280"/>
          <a:ext cx="2649537" cy="446087"/>
        </a:xfrm>
        <a:prstGeom prst="rect">
          <a:avLst/>
        </a:prstGeom>
        <a:noFill/>
        <a:ln w="28575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37296</xdr:colOff>
      <xdr:row>5</xdr:row>
      <xdr:rowOff>88756</xdr:rowOff>
    </xdr:from>
    <xdr:to>
      <xdr:col>11</xdr:col>
      <xdr:colOff>308124</xdr:colOff>
      <xdr:row>7</xdr:row>
      <xdr:rowOff>115108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ABE987-1A98-4677-9777-94881BB9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616" y="1003156"/>
          <a:ext cx="1855788" cy="392112"/>
        </a:xfrm>
        <a:prstGeom prst="rect">
          <a:avLst/>
        </a:prstGeom>
        <a:noFill/>
        <a:ln w="28575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33476</xdr:colOff>
      <xdr:row>11</xdr:row>
      <xdr:rowOff>129540</xdr:rowOff>
    </xdr:from>
    <xdr:to>
      <xdr:col>11</xdr:col>
      <xdr:colOff>232866</xdr:colOff>
      <xdr:row>16</xdr:row>
      <xdr:rowOff>50165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B06258-B10E-4319-A87F-72066246F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5796" y="2141220"/>
          <a:ext cx="1784350" cy="835025"/>
        </a:xfrm>
        <a:prstGeom prst="rect">
          <a:avLst/>
        </a:prstGeom>
        <a:noFill/>
        <a:ln w="28575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26288</xdr:colOff>
      <xdr:row>2</xdr:row>
      <xdr:rowOff>50656</xdr:rowOff>
    </xdr:from>
    <xdr:to>
      <xdr:col>11</xdr:col>
      <xdr:colOff>327278</xdr:colOff>
      <xdr:row>4</xdr:row>
      <xdr:rowOff>107171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B6B323A-DB01-49CB-BD8F-65F79B8B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8608" y="416416"/>
          <a:ext cx="1885950" cy="422275"/>
        </a:xfrm>
        <a:prstGeom prst="rect">
          <a:avLst/>
        </a:prstGeom>
        <a:noFill/>
        <a:ln w="28575">
          <a:solidFill>
            <a:srgbClr val="0070C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217714</xdr:colOff>
      <xdr:row>1</xdr:row>
      <xdr:rowOff>99060</xdr:rowOff>
    </xdr:from>
    <xdr:to>
      <xdr:col>15</xdr:col>
      <xdr:colOff>210094</xdr:colOff>
      <xdr:row>9</xdr:row>
      <xdr:rowOff>117613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5F4D4EC-DC25-44B3-8A00-D29600D386DE}"/>
            </a:ext>
          </a:extLst>
        </xdr:cNvPr>
        <xdr:cNvSpPr txBox="1"/>
      </xdr:nvSpPr>
      <xdr:spPr>
        <a:xfrm>
          <a:off x="6024154" y="365760"/>
          <a:ext cx="7124700" cy="1496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Identificar</a:t>
          </a:r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valor presente de la deuda de una empresa que suscribe a 22.52% anual capitalizable mensualmente si debe realizar pagos mensuales de $660 por los próximos 6 meses.</a:t>
          </a:r>
          <a:endParaRPr lang="es-MX" sz="4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822960</xdr:colOff>
      <xdr:row>1</xdr:row>
      <xdr:rowOff>137160</xdr:rowOff>
    </xdr:from>
    <xdr:to>
      <xdr:col>14</xdr:col>
      <xdr:colOff>545375</xdr:colOff>
      <xdr:row>9</xdr:row>
      <xdr:rowOff>92576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5D0F55-5402-4A2A-8152-7CE0EB6EEAF8}"/>
            </a:ext>
          </a:extLst>
        </xdr:cNvPr>
        <xdr:cNvSpPr txBox="1"/>
      </xdr:nvSpPr>
      <xdr:spPr>
        <a:xfrm>
          <a:off x="5867400" y="335280"/>
          <a:ext cx="7144295" cy="15098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Identificar</a:t>
          </a:r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el valor presente de la deuda de una empresa que suscribe a 14.10% anual capitalizable semanal si debe realizar pagos semanales anticipados de $1,250 por los próximos 2 años.</a:t>
          </a:r>
          <a:endParaRPr lang="es-MX" sz="4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906780</xdr:colOff>
      <xdr:row>1</xdr:row>
      <xdr:rowOff>7620</xdr:rowOff>
    </xdr:from>
    <xdr:to>
      <xdr:col>14</xdr:col>
      <xdr:colOff>507275</xdr:colOff>
      <xdr:row>14</xdr:row>
      <xdr:rowOff>60960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2EC4865-5C3B-431C-8F95-B1A27D333523}"/>
            </a:ext>
          </a:extLst>
        </xdr:cNvPr>
        <xdr:cNvSpPr txBox="1"/>
      </xdr:nvSpPr>
      <xdr:spPr>
        <a:xfrm>
          <a:off x="5463540" y="243840"/>
          <a:ext cx="7144295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¿De qué monto serán los pagos que deberá pagar una empresa por solicitar un crédito</a:t>
          </a:r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$750,000 a 36 meses si debe pagar una tasa del 5.89% capitalizable mensual y tomando en cuanta que sus pagos inician después de un periodo de gracia de 60 días?</a:t>
          </a:r>
        </a:p>
        <a:p>
          <a:pPr lvl="0" algn="l"/>
          <a:endParaRPr lang="es-MX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¿Cuánto pagará de intereses por el total del crédito?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16</xdr:col>
      <xdr:colOff>11975</xdr:colOff>
      <xdr:row>15</xdr:row>
      <xdr:rowOff>30480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EC4D1CF-90EB-445D-A9B0-C951D318F166}"/>
            </a:ext>
          </a:extLst>
        </xdr:cNvPr>
        <xdr:cNvSpPr txBox="1"/>
      </xdr:nvSpPr>
      <xdr:spPr>
        <a:xfrm>
          <a:off x="5760720" y="518160"/>
          <a:ext cx="7144295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Calcular el monto del pago mensual número 4 si se desea amortizar</a:t>
          </a:r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crédito de forma constante con montos de $2,500 en un periodo de 12 meses. La tasa del crédito se pactó en 32.46% capitalizable mensual.</a:t>
          </a:r>
        </a:p>
        <a:p>
          <a:pPr lvl="0" algn="l"/>
          <a:endParaRPr lang="es-MX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es el valor del crédito solicitado?</a:t>
          </a:r>
        </a:p>
        <a:p>
          <a:pPr lvl="0" algn="l"/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¿Cuánto se pagó de intereses?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396240</xdr:colOff>
      <xdr:row>0</xdr:row>
      <xdr:rowOff>327660</xdr:rowOff>
    </xdr:from>
    <xdr:to>
      <xdr:col>15</xdr:col>
      <xdr:colOff>263435</xdr:colOff>
      <xdr:row>14</xdr:row>
      <xdr:rowOff>15240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85FCA2-7E1B-4234-A347-6D789081B4AA}"/>
            </a:ext>
          </a:extLst>
        </xdr:cNvPr>
        <xdr:cNvSpPr txBox="1"/>
      </xdr:nvSpPr>
      <xdr:spPr>
        <a:xfrm>
          <a:off x="6835140" y="327660"/>
          <a:ext cx="7144295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empresa desea invertir en un instrumento con aportaciones semanales de $45,000 con la finalidad de reunir capital para la compra de un equipo con valor de $6 mdp. Si el tiempo del instrumento que le ofrece el banco es de 36 semanas. ¿A qué tasa deberá adquirir su producto de inversión para adquirir su equipo deseado?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11975</xdr:colOff>
      <xdr:row>15</xdr:row>
      <xdr:rowOff>53340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672228B-7707-41FA-B930-5D36BC2A5C3C}"/>
            </a:ext>
          </a:extLst>
        </xdr:cNvPr>
        <xdr:cNvSpPr txBox="1"/>
      </xdr:nvSpPr>
      <xdr:spPr>
        <a:xfrm>
          <a:off x="5646420" y="464820"/>
          <a:ext cx="7144295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es el monto que deberá invertir una persona en un instrumento de interés compuesto para que cada mes reciba una pensión de $30,000 pesos durante el resto de su vida? La tasa a la que invierte en este fondo es de 18.45% anual capitalizable semestral.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784860</xdr:colOff>
      <xdr:row>6</xdr:row>
      <xdr:rowOff>119269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1734739-4E65-45AA-8B0D-D1A6C3116E4F}"/>
            </a:ext>
          </a:extLst>
        </xdr:cNvPr>
        <xdr:cNvSpPr txBox="1"/>
      </xdr:nvSpPr>
      <xdr:spPr>
        <a:xfrm>
          <a:off x="7620" y="371061"/>
          <a:ext cx="6813605" cy="8613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hangingPunct="0"/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¿Qué cantidad de dinero, colocada en una inversión de renta fija el 12 de marzo</a:t>
          </a:r>
          <a:r>
            <a:rPr lang="es-ES_tradn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2020</a:t>
          </a:r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que se retiró el 31 de enero</a:t>
          </a:r>
          <a:r>
            <a:rPr lang="es-ES_tradn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2021 y </a:t>
          </a:r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paga 3.5% de interés simple semestral que</a:t>
          </a:r>
          <a:r>
            <a:rPr lang="es-ES_tradn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ya con </a:t>
          </a:r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intereses</a:t>
          </a:r>
          <a:r>
            <a:rPr lang="es-ES_tradnl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produce</a:t>
          </a:r>
          <a:r>
            <a:rPr lang="es-ES_tradnl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$109,000? </a:t>
          </a:r>
          <a:endParaRPr lang="es-MX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994</xdr:colOff>
      <xdr:row>1</xdr:row>
      <xdr:rowOff>165652</xdr:rowOff>
    </xdr:from>
    <xdr:to>
      <xdr:col>7</xdr:col>
      <xdr:colOff>778234</xdr:colOff>
      <xdr:row>8</xdr:row>
      <xdr:rowOff>79514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902700B-030E-4207-9E43-BA619E11CB64}"/>
            </a:ext>
          </a:extLst>
        </xdr:cNvPr>
        <xdr:cNvSpPr txBox="1"/>
      </xdr:nvSpPr>
      <xdr:spPr>
        <a:xfrm>
          <a:off x="994" y="351182"/>
          <a:ext cx="6985883" cy="1212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hangingPunct="0"/>
          <a:r>
            <a:rPr lang="es-ES_tradn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Suponga que tiene 2 opciones para liquidar un adeudo: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hangingPunct="0"/>
          <a:r>
            <a:rPr lang="es-ES_tradn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s-ES_tradn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Pagar $10,000 a los 5 meses y 5,000 a los 12 meses</a:t>
          </a:r>
        </a:p>
        <a:p>
          <a:pPr lvl="1" hangingPunct="0"/>
          <a:r>
            <a:rPr lang="es-ES_tradn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Hacer tres pagos iguales "$x" a los 3, 6 y 9 meses.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es-ES_tradn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¿De cuánto deberían ser los pagos "x" para que las opciones fueran equivalentes a</a:t>
          </a:r>
          <a:r>
            <a:rPr lang="es-ES_tradn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valor total de los pagos </a:t>
          </a:r>
          <a:r>
            <a:rPr lang="es-ES_tradn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la tasa de interés es del 8% semestral simple? Tome como fecha focal t=0</a:t>
          </a:r>
          <a:endParaRPr lang="es-MX" sz="14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784860</xdr:colOff>
      <xdr:row>9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C40DF38-51DB-4805-93F6-7A161DC23B07}"/>
            </a:ext>
          </a:extLst>
        </xdr:cNvPr>
        <xdr:cNvSpPr txBox="1"/>
      </xdr:nvSpPr>
      <xdr:spPr>
        <a:xfrm>
          <a:off x="7620" y="365760"/>
          <a:ext cx="6736080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persona debe $75,000 con vencimiento a 36 meses y una tasa del 13% simple anual y $42,000 con vencimiento a 14 meses y una tasa de 14.5% simple anual. Propone pagar su deuda mediante dos pagos iguales, uno</a:t>
          </a:r>
          <a:r>
            <a:rPr lang="es-E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ese momento y otro 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meses después.</a:t>
          </a:r>
        </a:p>
        <a:p>
          <a:pPr lvl="0" algn="l"/>
          <a:endParaRPr lang="es-MX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 algn="l"/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Determine el valor de los nuevos pagos si la tasa de renegociación es del 15.75% simple anual (tómese como fecha focal dentro de un año).</a:t>
          </a:r>
          <a:endParaRPr lang="es-MX" sz="2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13252</xdr:colOff>
      <xdr:row>9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F8E2210-3836-45CC-BE30-E19084564662}"/>
            </a:ext>
          </a:extLst>
        </xdr:cNvPr>
        <xdr:cNvSpPr txBox="1"/>
      </xdr:nvSpPr>
      <xdr:spPr>
        <a:xfrm>
          <a:off x="7620" y="371061"/>
          <a:ext cx="6141389" cy="14739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_tradn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será el valor final de una inversión</a:t>
          </a:r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realiazada a 13.42% anual capitalizable bimestral si invierte $10,800 a 24 meses?</a:t>
          </a:r>
          <a:endParaRPr lang="es-MX" sz="20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13252</xdr:colOff>
      <xdr:row>9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CB5C4E4-96B8-4445-9211-DABDF603A4F7}"/>
            </a:ext>
          </a:extLst>
        </xdr:cNvPr>
        <xdr:cNvSpPr txBox="1"/>
      </xdr:nvSpPr>
      <xdr:spPr>
        <a:xfrm>
          <a:off x="7620" y="365760"/>
          <a:ext cx="6436912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_tradn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será el valor final de una inversión</a:t>
          </a:r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realiazada a 11.02% anual capitalizable semestral si invierte $150,000 a 10 quincenas?</a:t>
          </a:r>
        </a:p>
        <a:p>
          <a:pPr eaLnBrk="1" fontAlgn="auto" latinLnBrk="0" hangingPunct="1"/>
          <a:endParaRPr lang="es-ES_tradnl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¿Cuántos intereses ganó esta inversión?</a:t>
          </a:r>
          <a:endParaRPr lang="es-MX" sz="2000">
            <a:effectLst/>
          </a:endParaRPr>
        </a:p>
      </xdr:txBody>
    </xdr:sp>
    <xdr:clientData/>
  </xdr:twoCellAnchor>
  <xdr:twoCellAnchor>
    <xdr:from>
      <xdr:col>10</xdr:col>
      <xdr:colOff>7620</xdr:colOff>
      <xdr:row>2</xdr:row>
      <xdr:rowOff>16137</xdr:rowOff>
    </xdr:from>
    <xdr:to>
      <xdr:col>18</xdr:col>
      <xdr:colOff>147723</xdr:colOff>
      <xdr:row>10</xdr:row>
      <xdr:rowOff>12103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AED94BC-B2C2-4747-80D8-0F70C098BB7A}"/>
            </a:ext>
          </a:extLst>
        </xdr:cNvPr>
        <xdr:cNvSpPr txBox="1"/>
      </xdr:nvSpPr>
      <xdr:spPr>
        <a:xfrm>
          <a:off x="8954396" y="374725"/>
          <a:ext cx="6451256" cy="14303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_tradn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 será el valor final de una inversión</a:t>
          </a:r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realiazada a 11.02% anual capitalizable semestral si invierte $150,000 a 10 quincenas?</a:t>
          </a:r>
        </a:p>
        <a:p>
          <a:pPr eaLnBrk="1" fontAlgn="auto" latinLnBrk="0" hangingPunct="1"/>
          <a:endParaRPr lang="es-ES_tradnl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Ejemplo de clase, transformar periodo a su equivalente en semestres para no modificar la tasa</a:t>
          </a:r>
          <a:endParaRPr lang="es-MX" sz="20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13252</xdr:colOff>
      <xdr:row>9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1122B1-DADA-4B26-A490-7809F6E9CF4E}"/>
            </a:ext>
          </a:extLst>
        </xdr:cNvPr>
        <xdr:cNvSpPr txBox="1"/>
      </xdr:nvSpPr>
      <xdr:spPr>
        <a:xfrm>
          <a:off x="7620" y="365760"/>
          <a:ext cx="6459772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_tradn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cliente del banco MexBank</a:t>
          </a:r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está evaluando la opción de abrir una inversión. En este momento el cliente cuenta con $250,000. El banco le propone 2 opciones. ¿Cuál le es más conveniente tomar?</a:t>
          </a:r>
        </a:p>
        <a:p>
          <a:pPr eaLnBrk="1" fontAlgn="auto" latinLnBrk="0" hangingPunct="1"/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Invertir a 36 meses a una tasa del 2.425% anual capitalizable semestral</a:t>
          </a:r>
        </a:p>
        <a:p>
          <a:pPr eaLnBrk="1" fontAlgn="auto" latinLnBrk="0" hangingPunct="1"/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Invertir a 36 meses a una tasa del 2.51% simple anual</a:t>
          </a:r>
          <a:endParaRPr lang="es-MX" sz="20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7</xdr:col>
      <xdr:colOff>13252</xdr:colOff>
      <xdr:row>9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DC0095-5BE3-4A53-93A5-C98FC289B825}"/>
            </a:ext>
          </a:extLst>
        </xdr:cNvPr>
        <xdr:cNvSpPr txBox="1"/>
      </xdr:nvSpPr>
      <xdr:spPr>
        <a:xfrm>
          <a:off x="7620" y="365760"/>
          <a:ext cx="6535972" cy="14554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s-ES_tradnl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Determine</a:t>
          </a:r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tasa equivalente para un 4.35% semestral capitalizable trimestral si se desea una tasa bimestral capitalizable mensual. </a:t>
          </a:r>
        </a:p>
        <a:p>
          <a:pPr eaLnBrk="1" fontAlgn="auto" latinLnBrk="0" hangingPunct="1"/>
          <a:r>
            <a:rPr lang="es-ES_tradnl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 la tasa equivalente obtenida, calcule los intereses generados si al final de un periodo de 18 meses el valor de su inversión total es de $1,485,000.</a:t>
          </a:r>
          <a:endParaRPr lang="es-MX" sz="20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365760</xdr:colOff>
      <xdr:row>1</xdr:row>
      <xdr:rowOff>144780</xdr:rowOff>
    </xdr:from>
    <xdr:to>
      <xdr:col>13</xdr:col>
      <xdr:colOff>769620</xdr:colOff>
      <xdr:row>9</xdr:row>
      <xdr:rowOff>163333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27FF8D-2371-48A7-B093-19F1E7056D5D}"/>
            </a:ext>
          </a:extLst>
        </xdr:cNvPr>
        <xdr:cNvSpPr txBox="1"/>
      </xdr:nvSpPr>
      <xdr:spPr>
        <a:xfrm>
          <a:off x="4998720" y="411480"/>
          <a:ext cx="7124700" cy="1496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s-MX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 persona pide</a:t>
          </a:r>
          <a:r>
            <a:rPr lang="es-MX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 crédito para </a:t>
          </a:r>
          <a:r>
            <a:rPr lang="es-MX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comprar un televisor con pagos de $1,000.00 al final de cada semestre durante cinco años, con una tasa de interés del 12% capitalizable semestralmente.</a:t>
          </a:r>
        </a:p>
        <a:p>
          <a:pPr lvl="0" algn="l"/>
          <a:r>
            <a:rPr lang="es-MX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¿Cuánto termina pagando por el televisor?</a:t>
          </a:r>
        </a:p>
        <a:p>
          <a:pPr lvl="0" algn="l"/>
          <a:r>
            <a:rPr lang="es-MX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¿Cuál</a:t>
          </a:r>
          <a:r>
            <a:rPr lang="es-MX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el precio del televisor si se pagara</a:t>
          </a:r>
          <a:r>
            <a:rPr lang="es-MX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contado hoy</a:t>
          </a:r>
          <a:r>
            <a:rPr lang="es-MX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  <a:endParaRPr lang="es-MX" sz="3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590CC-78B1-4FC0-B7F3-C59A79EC0610}">
  <sheetPr codeName="Hoja1"/>
  <dimension ref="A1:H24"/>
  <sheetViews>
    <sheetView workbookViewId="0">
      <selection activeCell="H16" sqref="H16"/>
    </sheetView>
  </sheetViews>
  <sheetFormatPr baseColWidth="10" defaultRowHeight="14.4" x14ac:dyDescent="0.3"/>
  <cols>
    <col min="1" max="1" width="13.5546875" bestFit="1" customWidth="1"/>
    <col min="2" max="2" width="12.33203125" bestFit="1" customWidth="1"/>
    <col min="5" max="5" width="12.5546875" bestFit="1" customWidth="1"/>
    <col min="6" max="6" width="14.88671875" bestFit="1" customWidth="1"/>
  </cols>
  <sheetData>
    <row r="1" spans="1:8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x14ac:dyDescent="0.3">
      <c r="A2" s="147"/>
      <c r="B2" s="147"/>
      <c r="C2" s="147"/>
      <c r="D2" s="147"/>
      <c r="E2" s="147"/>
      <c r="F2" s="147"/>
      <c r="G2" s="147"/>
      <c r="H2" s="147"/>
    </row>
    <row r="11" spans="1:8" x14ac:dyDescent="0.3">
      <c r="A11" s="175" t="s">
        <v>11</v>
      </c>
      <c r="B11" s="175"/>
    </row>
    <row r="12" spans="1:8" x14ac:dyDescent="0.3">
      <c r="A12" s="52" t="s">
        <v>1</v>
      </c>
      <c r="B12" s="66" t="s">
        <v>2</v>
      </c>
    </row>
    <row r="13" spans="1:8" x14ac:dyDescent="0.3">
      <c r="A13" s="52" t="s">
        <v>5</v>
      </c>
      <c r="B13" s="4">
        <v>185000</v>
      </c>
      <c r="D13" s="9" t="s">
        <v>10</v>
      </c>
      <c r="E13" s="9" t="s">
        <v>11</v>
      </c>
      <c r="F13" s="9" t="s">
        <v>14</v>
      </c>
    </row>
    <row r="14" spans="1:8" x14ac:dyDescent="0.3">
      <c r="A14" s="52" t="s">
        <v>4</v>
      </c>
      <c r="B14" s="4">
        <f>B13*0.4</f>
        <v>74000</v>
      </c>
      <c r="D14" s="10" t="s">
        <v>6</v>
      </c>
      <c r="E14" s="3">
        <f>B16</f>
        <v>114080</v>
      </c>
      <c r="F14" s="4">
        <f>E15*(1+(E16*E19))</f>
        <v>114080</v>
      </c>
    </row>
    <row r="15" spans="1:8" x14ac:dyDescent="0.3">
      <c r="A15" s="52" t="s">
        <v>3</v>
      </c>
      <c r="B15" s="4">
        <f>B13-B14</f>
        <v>111000</v>
      </c>
      <c r="D15" s="10" t="s">
        <v>3</v>
      </c>
      <c r="E15" s="5">
        <f>B15</f>
        <v>111000</v>
      </c>
      <c r="F15" s="4">
        <f>E14*((1+(E16*E19))^(-1))</f>
        <v>111000.00000000001</v>
      </c>
    </row>
    <row r="16" spans="1:8" x14ac:dyDescent="0.3">
      <c r="A16" s="52" t="s">
        <v>6</v>
      </c>
      <c r="B16" s="4">
        <v>114080</v>
      </c>
      <c r="D16" s="10" t="s">
        <v>1</v>
      </c>
      <c r="E16" s="6">
        <v>9.9891891891891668E-2</v>
      </c>
      <c r="F16" s="11">
        <f>((E14/E15)-1)/E19</f>
        <v>9.9891891891891668E-2</v>
      </c>
    </row>
    <row r="17" spans="1:6" x14ac:dyDescent="0.3">
      <c r="A17" s="52"/>
      <c r="B17" s="52"/>
      <c r="D17" s="10" t="s">
        <v>9</v>
      </c>
      <c r="E17" s="7">
        <v>1</v>
      </c>
      <c r="F17" s="12">
        <f>F19/E18</f>
        <v>1</v>
      </c>
    </row>
    <row r="18" spans="1:6" x14ac:dyDescent="0.3">
      <c r="A18" s="52" t="s">
        <v>7</v>
      </c>
      <c r="B18" s="178">
        <v>44454</v>
      </c>
      <c r="D18" s="10" t="s">
        <v>12</v>
      </c>
      <c r="E18" s="8">
        <f>100/360</f>
        <v>0.27777777777777779</v>
      </c>
      <c r="F18" s="13">
        <f>F19/E17</f>
        <v>0.27777777777777779</v>
      </c>
    </row>
    <row r="19" spans="1:6" x14ac:dyDescent="0.3">
      <c r="A19" s="52" t="s">
        <v>8</v>
      </c>
      <c r="B19" s="178">
        <v>44554</v>
      </c>
      <c r="D19" s="10" t="s">
        <v>13</v>
      </c>
      <c r="E19" s="14">
        <f>E17*E18</f>
        <v>0.27777777777777779</v>
      </c>
      <c r="F19" s="13">
        <f>((E14/E15)-1)/E16</f>
        <v>0.27777777777777779</v>
      </c>
    </row>
    <row r="20" spans="1:6" x14ac:dyDescent="0.3">
      <c r="A20" s="52" t="s">
        <v>9</v>
      </c>
      <c r="B20" s="52">
        <f>B19-B18</f>
        <v>100</v>
      </c>
      <c r="D20" s="10" t="s">
        <v>22</v>
      </c>
      <c r="E20" s="143">
        <f>E15*E18*E16</f>
        <v>3079.9999999999932</v>
      </c>
      <c r="F20" s="144"/>
    </row>
    <row r="22" spans="1:6" x14ac:dyDescent="0.3">
      <c r="A22" s="173" t="s">
        <v>87</v>
      </c>
      <c r="B22" s="173"/>
    </row>
    <row r="23" spans="1:6" x14ac:dyDescent="0.3">
      <c r="D23" s="179" t="s">
        <v>88</v>
      </c>
      <c r="E23" s="36">
        <f>E16</f>
        <v>9.9891891891891668E-2</v>
      </c>
      <c r="F23" t="s">
        <v>89</v>
      </c>
    </row>
    <row r="24" spans="1:6" x14ac:dyDescent="0.3">
      <c r="E24" s="36"/>
    </row>
  </sheetData>
  <mergeCells count="4">
    <mergeCell ref="A1:H2"/>
    <mergeCell ref="E20:F20"/>
    <mergeCell ref="A11:B11"/>
    <mergeCell ref="A22:B2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302FD-23BD-4C17-BFCE-C24ABAD1699B}">
  <dimension ref="A1:I133"/>
  <sheetViews>
    <sheetView zoomScale="70" zoomScaleNormal="70" workbookViewId="0">
      <selection activeCell="B14" sqref="B14"/>
    </sheetView>
  </sheetViews>
  <sheetFormatPr baseColWidth="10" defaultRowHeight="14.4" x14ac:dyDescent="0.3"/>
  <cols>
    <col min="2" max="2" width="13.33203125" customWidth="1"/>
    <col min="3" max="3" width="14.44140625" bestFit="1" customWidth="1"/>
    <col min="4" max="4" width="14.21875" customWidth="1"/>
    <col min="5" max="5" width="14" bestFit="1" customWidth="1"/>
    <col min="6" max="6" width="17.109375" bestFit="1" customWidth="1"/>
  </cols>
  <sheetData>
    <row r="1" spans="1:9" ht="21" x14ac:dyDescent="0.4">
      <c r="A1" s="100"/>
      <c r="B1" s="152" t="s">
        <v>59</v>
      </c>
      <c r="C1" s="152"/>
      <c r="D1" s="152"/>
      <c r="E1" s="152"/>
      <c r="F1" s="152"/>
      <c r="G1" s="100"/>
      <c r="H1" s="100"/>
      <c r="I1" s="100"/>
    </row>
    <row r="2" spans="1:9" ht="14.4" customHeight="1" thickBot="1" x14ac:dyDescent="0.45">
      <c r="A2" s="100"/>
      <c r="B2" s="68"/>
      <c r="C2" s="68"/>
      <c r="D2" s="69"/>
      <c r="E2" s="69"/>
      <c r="F2" s="69"/>
      <c r="G2" s="100"/>
      <c r="H2" s="100"/>
      <c r="I2" s="100"/>
    </row>
    <row r="3" spans="1:9" ht="15.6" x14ac:dyDescent="0.3">
      <c r="B3" s="145" t="s">
        <v>48</v>
      </c>
      <c r="C3" s="146"/>
      <c r="D3" s="70" t="s">
        <v>49</v>
      </c>
      <c r="E3" s="71"/>
      <c r="F3" s="71"/>
    </row>
    <row r="4" spans="1:9" x14ac:dyDescent="0.3">
      <c r="B4" s="72" t="s">
        <v>3</v>
      </c>
      <c r="C4" s="73"/>
      <c r="D4" s="27" t="e">
        <f>PV(C6,C10,C5,0,0)</f>
        <v>#DIV/0!</v>
      </c>
      <c r="E4" s="74"/>
      <c r="F4" s="75"/>
    </row>
    <row r="5" spans="1:9" x14ac:dyDescent="0.3">
      <c r="B5" s="72" t="s">
        <v>50</v>
      </c>
      <c r="C5" s="73"/>
      <c r="D5" s="101" t="e">
        <f>PMT(C6,C10,C4,0,0)</f>
        <v>#DIV/0!</v>
      </c>
      <c r="E5" s="76"/>
      <c r="F5" s="102"/>
    </row>
    <row r="6" spans="1:9" x14ac:dyDescent="0.3">
      <c r="B6" s="72" t="s">
        <v>51</v>
      </c>
      <c r="C6" s="78" t="e">
        <f>C7/C8</f>
        <v>#DIV/0!</v>
      </c>
      <c r="D6" s="79" t="e">
        <f>RATE(C10,C5,C4,0,0,0)</f>
        <v>#NUM!</v>
      </c>
      <c r="E6" s="80"/>
      <c r="F6" s="81"/>
    </row>
    <row r="7" spans="1:9" x14ac:dyDescent="0.3">
      <c r="B7" s="72" t="s">
        <v>1</v>
      </c>
      <c r="C7" s="82"/>
      <c r="D7" s="83" t="e">
        <f>C6*C8</f>
        <v>#DIV/0!</v>
      </c>
      <c r="E7" s="84"/>
      <c r="F7" s="77"/>
    </row>
    <row r="8" spans="1:9" x14ac:dyDescent="0.3">
      <c r="B8" s="72" t="s">
        <v>27</v>
      </c>
      <c r="C8" s="7"/>
      <c r="D8" s="29">
        <f>C8</f>
        <v>0</v>
      </c>
      <c r="E8" s="69"/>
      <c r="F8" s="77"/>
    </row>
    <row r="9" spans="1:9" x14ac:dyDescent="0.3">
      <c r="B9" s="72" t="s">
        <v>28</v>
      </c>
      <c r="C9" s="7"/>
      <c r="D9" s="29">
        <f>C9</f>
        <v>0</v>
      </c>
      <c r="E9" s="69"/>
      <c r="F9" s="75"/>
    </row>
    <row r="10" spans="1:9" ht="15" thickBot="1" x14ac:dyDescent="0.35">
      <c r="B10" s="86" t="s">
        <v>52</v>
      </c>
      <c r="C10" s="87">
        <f>C8*C9</f>
        <v>0</v>
      </c>
      <c r="D10" s="88" t="e">
        <f>NPER(C6,C5,C4,0,0)</f>
        <v>#DIV/0!</v>
      </c>
    </row>
    <row r="11" spans="1:9" ht="15" thickBot="1" x14ac:dyDescent="0.35"/>
    <row r="12" spans="1:9" ht="15" thickBot="1" x14ac:dyDescent="0.35">
      <c r="B12" s="89" t="s">
        <v>53</v>
      </c>
      <c r="C12" s="90">
        <f>SUBTOTAL(9,C14:C133)</f>
        <v>0</v>
      </c>
      <c r="D12" s="91" t="e">
        <f t="shared" ref="D12" si="0">SUBTOTAL(9,D14:D133)</f>
        <v>#DIV/0!</v>
      </c>
      <c r="E12" s="92" t="e">
        <f>SUBTOTAL(9,E14:E133)</f>
        <v>#DIV/0!</v>
      </c>
      <c r="F12" s="93">
        <f>-C4</f>
        <v>0</v>
      </c>
    </row>
    <row r="13" spans="1:9" ht="15" thickBot="1" x14ac:dyDescent="0.35">
      <c r="B13" s="94" t="s">
        <v>54</v>
      </c>
      <c r="C13" s="95" t="s">
        <v>55</v>
      </c>
      <c r="D13" s="95" t="s">
        <v>56</v>
      </c>
      <c r="E13" s="95" t="s">
        <v>57</v>
      </c>
      <c r="F13" s="96" t="s">
        <v>58</v>
      </c>
    </row>
    <row r="14" spans="1:9" x14ac:dyDescent="0.3">
      <c r="B14" s="97">
        <v>1</v>
      </c>
      <c r="C14" s="98">
        <f>$C$5</f>
        <v>0</v>
      </c>
      <c r="D14" s="99" t="e">
        <f>F12*$C$6</f>
        <v>#DIV/0!</v>
      </c>
      <c r="E14" s="99" t="e">
        <f>C14-D14</f>
        <v>#DIV/0!</v>
      </c>
      <c r="F14" s="99" t="e">
        <f>F12-E14</f>
        <v>#DIV/0!</v>
      </c>
    </row>
    <row r="15" spans="1:9" x14ac:dyDescent="0.3">
      <c r="B15" s="97">
        <v>2</v>
      </c>
      <c r="C15" s="98">
        <f>IF(B15&gt;$C$10,,C14)</f>
        <v>0</v>
      </c>
      <c r="D15" s="99">
        <f t="shared" ref="D15:D78" si="1">IF(B15&gt;$C$10,,F14*$C$6)</f>
        <v>0</v>
      </c>
      <c r="E15" s="99">
        <f t="shared" ref="E15:E78" si="2">IF(B15&gt;$C$10,,C15-D15)</f>
        <v>0</v>
      </c>
      <c r="F15" s="99">
        <f t="shared" ref="F15:F78" si="3">IF(B15&gt;$C$10,,F14-E15)</f>
        <v>0</v>
      </c>
    </row>
    <row r="16" spans="1:9" x14ac:dyDescent="0.3">
      <c r="B16" s="97">
        <v>3</v>
      </c>
      <c r="C16" s="98">
        <f t="shared" ref="C16:C79" si="4">IF(B16&gt;$C$10,,C15)</f>
        <v>0</v>
      </c>
      <c r="D16" s="99">
        <f t="shared" si="1"/>
        <v>0</v>
      </c>
      <c r="E16" s="99">
        <f t="shared" si="2"/>
        <v>0</v>
      </c>
      <c r="F16" s="99">
        <f t="shared" si="3"/>
        <v>0</v>
      </c>
    </row>
    <row r="17" spans="2:6" x14ac:dyDescent="0.3">
      <c r="B17" s="97">
        <v>4</v>
      </c>
      <c r="C17" s="98">
        <f t="shared" si="4"/>
        <v>0</v>
      </c>
      <c r="D17" s="99">
        <f t="shared" si="1"/>
        <v>0</v>
      </c>
      <c r="E17" s="99">
        <f t="shared" si="2"/>
        <v>0</v>
      </c>
      <c r="F17" s="99">
        <f t="shared" si="3"/>
        <v>0</v>
      </c>
    </row>
    <row r="18" spans="2:6" x14ac:dyDescent="0.3">
      <c r="B18" s="97">
        <v>5</v>
      </c>
      <c r="C18" s="98">
        <f t="shared" si="4"/>
        <v>0</v>
      </c>
      <c r="D18" s="99">
        <f t="shared" si="1"/>
        <v>0</v>
      </c>
      <c r="E18" s="99">
        <f t="shared" si="2"/>
        <v>0</v>
      </c>
      <c r="F18" s="99">
        <f t="shared" si="3"/>
        <v>0</v>
      </c>
    </row>
    <row r="19" spans="2:6" x14ac:dyDescent="0.3">
      <c r="B19" s="97">
        <v>6</v>
      </c>
      <c r="C19" s="98">
        <f t="shared" si="4"/>
        <v>0</v>
      </c>
      <c r="D19" s="99">
        <f t="shared" si="1"/>
        <v>0</v>
      </c>
      <c r="E19" s="99">
        <f t="shared" si="2"/>
        <v>0</v>
      </c>
      <c r="F19" s="99">
        <f t="shared" si="3"/>
        <v>0</v>
      </c>
    </row>
    <row r="20" spans="2:6" x14ac:dyDescent="0.3">
      <c r="B20" s="97">
        <v>7</v>
      </c>
      <c r="C20" s="98">
        <f t="shared" si="4"/>
        <v>0</v>
      </c>
      <c r="D20" s="99">
        <f t="shared" si="1"/>
        <v>0</v>
      </c>
      <c r="E20" s="99">
        <f t="shared" si="2"/>
        <v>0</v>
      </c>
      <c r="F20" s="99">
        <f t="shared" si="3"/>
        <v>0</v>
      </c>
    </row>
    <row r="21" spans="2:6" x14ac:dyDescent="0.3">
      <c r="B21" s="97">
        <v>8</v>
      </c>
      <c r="C21" s="98">
        <f t="shared" si="4"/>
        <v>0</v>
      </c>
      <c r="D21" s="99">
        <f t="shared" si="1"/>
        <v>0</v>
      </c>
      <c r="E21" s="99">
        <f t="shared" si="2"/>
        <v>0</v>
      </c>
      <c r="F21" s="99">
        <f t="shared" si="3"/>
        <v>0</v>
      </c>
    </row>
    <row r="22" spans="2:6" x14ac:dyDescent="0.3">
      <c r="B22" s="97">
        <v>9</v>
      </c>
      <c r="C22" s="98">
        <f t="shared" si="4"/>
        <v>0</v>
      </c>
      <c r="D22" s="99">
        <f t="shared" si="1"/>
        <v>0</v>
      </c>
      <c r="E22" s="99">
        <f t="shared" si="2"/>
        <v>0</v>
      </c>
      <c r="F22" s="99">
        <f t="shared" si="3"/>
        <v>0</v>
      </c>
    </row>
    <row r="23" spans="2:6" x14ac:dyDescent="0.3">
      <c r="B23" s="97">
        <v>10</v>
      </c>
      <c r="C23" s="98">
        <f t="shared" si="4"/>
        <v>0</v>
      </c>
      <c r="D23" s="99">
        <f t="shared" si="1"/>
        <v>0</v>
      </c>
      <c r="E23" s="99">
        <f t="shared" si="2"/>
        <v>0</v>
      </c>
      <c r="F23" s="99">
        <f t="shared" si="3"/>
        <v>0</v>
      </c>
    </row>
    <row r="24" spans="2:6" x14ac:dyDescent="0.3">
      <c r="B24" s="97">
        <v>11</v>
      </c>
      <c r="C24" s="98">
        <f t="shared" si="4"/>
        <v>0</v>
      </c>
      <c r="D24" s="99">
        <f t="shared" si="1"/>
        <v>0</v>
      </c>
      <c r="E24" s="99">
        <f t="shared" si="2"/>
        <v>0</v>
      </c>
      <c r="F24" s="99">
        <f t="shared" si="3"/>
        <v>0</v>
      </c>
    </row>
    <row r="25" spans="2:6" x14ac:dyDescent="0.3">
      <c r="B25" s="97">
        <v>12</v>
      </c>
      <c r="C25" s="98">
        <f t="shared" si="4"/>
        <v>0</v>
      </c>
      <c r="D25" s="99">
        <f t="shared" si="1"/>
        <v>0</v>
      </c>
      <c r="E25" s="99">
        <f t="shared" si="2"/>
        <v>0</v>
      </c>
      <c r="F25" s="99">
        <f t="shared" si="3"/>
        <v>0</v>
      </c>
    </row>
    <row r="26" spans="2:6" x14ac:dyDescent="0.3">
      <c r="B26" s="97">
        <v>13</v>
      </c>
      <c r="C26" s="98">
        <f t="shared" si="4"/>
        <v>0</v>
      </c>
      <c r="D26" s="99">
        <f t="shared" si="1"/>
        <v>0</v>
      </c>
      <c r="E26" s="99">
        <f t="shared" si="2"/>
        <v>0</v>
      </c>
      <c r="F26" s="99">
        <f t="shared" si="3"/>
        <v>0</v>
      </c>
    </row>
    <row r="27" spans="2:6" x14ac:dyDescent="0.3">
      <c r="B27" s="97">
        <v>14</v>
      </c>
      <c r="C27" s="98">
        <f t="shared" si="4"/>
        <v>0</v>
      </c>
      <c r="D27" s="99">
        <f t="shared" si="1"/>
        <v>0</v>
      </c>
      <c r="E27" s="99">
        <f t="shared" si="2"/>
        <v>0</v>
      </c>
      <c r="F27" s="99">
        <f t="shared" si="3"/>
        <v>0</v>
      </c>
    </row>
    <row r="28" spans="2:6" x14ac:dyDescent="0.3">
      <c r="B28" s="97">
        <v>15</v>
      </c>
      <c r="C28" s="98">
        <f t="shared" si="4"/>
        <v>0</v>
      </c>
      <c r="D28" s="99">
        <f t="shared" si="1"/>
        <v>0</v>
      </c>
      <c r="E28" s="99">
        <f t="shared" si="2"/>
        <v>0</v>
      </c>
      <c r="F28" s="99">
        <f t="shared" si="3"/>
        <v>0</v>
      </c>
    </row>
    <row r="29" spans="2:6" x14ac:dyDescent="0.3">
      <c r="B29" s="97">
        <v>16</v>
      </c>
      <c r="C29" s="98">
        <f t="shared" si="4"/>
        <v>0</v>
      </c>
      <c r="D29" s="99">
        <f t="shared" si="1"/>
        <v>0</v>
      </c>
      <c r="E29" s="99">
        <f t="shared" si="2"/>
        <v>0</v>
      </c>
      <c r="F29" s="99">
        <f t="shared" si="3"/>
        <v>0</v>
      </c>
    </row>
    <row r="30" spans="2:6" x14ac:dyDescent="0.3">
      <c r="B30" s="97">
        <v>17</v>
      </c>
      <c r="C30" s="98">
        <f t="shared" si="4"/>
        <v>0</v>
      </c>
      <c r="D30" s="99">
        <f t="shared" si="1"/>
        <v>0</v>
      </c>
      <c r="E30" s="99">
        <f t="shared" si="2"/>
        <v>0</v>
      </c>
      <c r="F30" s="99">
        <f t="shared" si="3"/>
        <v>0</v>
      </c>
    </row>
    <row r="31" spans="2:6" x14ac:dyDescent="0.3">
      <c r="B31" s="97">
        <v>18</v>
      </c>
      <c r="C31" s="98">
        <f t="shared" si="4"/>
        <v>0</v>
      </c>
      <c r="D31" s="99">
        <f t="shared" si="1"/>
        <v>0</v>
      </c>
      <c r="E31" s="99">
        <f t="shared" si="2"/>
        <v>0</v>
      </c>
      <c r="F31" s="99">
        <f t="shared" si="3"/>
        <v>0</v>
      </c>
    </row>
    <row r="32" spans="2:6" x14ac:dyDescent="0.3">
      <c r="B32" s="97">
        <v>19</v>
      </c>
      <c r="C32" s="98">
        <f t="shared" si="4"/>
        <v>0</v>
      </c>
      <c r="D32" s="99">
        <f t="shared" si="1"/>
        <v>0</v>
      </c>
      <c r="E32" s="99">
        <f t="shared" si="2"/>
        <v>0</v>
      </c>
      <c r="F32" s="99">
        <f t="shared" si="3"/>
        <v>0</v>
      </c>
    </row>
    <row r="33" spans="2:6" x14ac:dyDescent="0.3">
      <c r="B33" s="97">
        <v>20</v>
      </c>
      <c r="C33" s="98">
        <f t="shared" si="4"/>
        <v>0</v>
      </c>
      <c r="D33" s="99">
        <f t="shared" si="1"/>
        <v>0</v>
      </c>
      <c r="E33" s="99">
        <f t="shared" si="2"/>
        <v>0</v>
      </c>
      <c r="F33" s="99">
        <f t="shared" si="3"/>
        <v>0</v>
      </c>
    </row>
    <row r="34" spans="2:6" x14ac:dyDescent="0.3">
      <c r="B34" s="97">
        <v>21</v>
      </c>
      <c r="C34" s="98">
        <f t="shared" si="4"/>
        <v>0</v>
      </c>
      <c r="D34" s="99">
        <f t="shared" si="1"/>
        <v>0</v>
      </c>
      <c r="E34" s="99">
        <f t="shared" si="2"/>
        <v>0</v>
      </c>
      <c r="F34" s="99">
        <f t="shared" si="3"/>
        <v>0</v>
      </c>
    </row>
    <row r="35" spans="2:6" x14ac:dyDescent="0.3">
      <c r="B35" s="97">
        <v>22</v>
      </c>
      <c r="C35" s="98">
        <f t="shared" si="4"/>
        <v>0</v>
      </c>
      <c r="D35" s="99">
        <f t="shared" si="1"/>
        <v>0</v>
      </c>
      <c r="E35" s="99">
        <f t="shared" si="2"/>
        <v>0</v>
      </c>
      <c r="F35" s="99">
        <f t="shared" si="3"/>
        <v>0</v>
      </c>
    </row>
    <row r="36" spans="2:6" x14ac:dyDescent="0.3">
      <c r="B36" s="97">
        <v>23</v>
      </c>
      <c r="C36" s="98">
        <f t="shared" si="4"/>
        <v>0</v>
      </c>
      <c r="D36" s="99">
        <f t="shared" si="1"/>
        <v>0</v>
      </c>
      <c r="E36" s="99">
        <f t="shared" si="2"/>
        <v>0</v>
      </c>
      <c r="F36" s="99">
        <f t="shared" si="3"/>
        <v>0</v>
      </c>
    </row>
    <row r="37" spans="2:6" x14ac:dyDescent="0.3">
      <c r="B37" s="97">
        <v>24</v>
      </c>
      <c r="C37" s="98">
        <f t="shared" si="4"/>
        <v>0</v>
      </c>
      <c r="D37" s="99">
        <f t="shared" si="1"/>
        <v>0</v>
      </c>
      <c r="E37" s="99">
        <f t="shared" si="2"/>
        <v>0</v>
      </c>
      <c r="F37" s="99">
        <f t="shared" si="3"/>
        <v>0</v>
      </c>
    </row>
    <row r="38" spans="2:6" x14ac:dyDescent="0.3">
      <c r="B38" s="97">
        <v>25</v>
      </c>
      <c r="C38" s="98">
        <f t="shared" si="4"/>
        <v>0</v>
      </c>
      <c r="D38" s="99">
        <f t="shared" si="1"/>
        <v>0</v>
      </c>
      <c r="E38" s="99">
        <f t="shared" si="2"/>
        <v>0</v>
      </c>
      <c r="F38" s="99">
        <f t="shared" si="3"/>
        <v>0</v>
      </c>
    </row>
    <row r="39" spans="2:6" x14ac:dyDescent="0.3">
      <c r="B39" s="97">
        <v>26</v>
      </c>
      <c r="C39" s="98">
        <f t="shared" si="4"/>
        <v>0</v>
      </c>
      <c r="D39" s="99">
        <f t="shared" si="1"/>
        <v>0</v>
      </c>
      <c r="E39" s="99">
        <f t="shared" si="2"/>
        <v>0</v>
      </c>
      <c r="F39" s="99">
        <f t="shared" si="3"/>
        <v>0</v>
      </c>
    </row>
    <row r="40" spans="2:6" x14ac:dyDescent="0.3">
      <c r="B40" s="97">
        <v>27</v>
      </c>
      <c r="C40" s="98">
        <f t="shared" si="4"/>
        <v>0</v>
      </c>
      <c r="D40" s="99">
        <f t="shared" si="1"/>
        <v>0</v>
      </c>
      <c r="E40" s="99">
        <f t="shared" si="2"/>
        <v>0</v>
      </c>
      <c r="F40" s="99">
        <f t="shared" si="3"/>
        <v>0</v>
      </c>
    </row>
    <row r="41" spans="2:6" x14ac:dyDescent="0.3">
      <c r="B41" s="97">
        <v>28</v>
      </c>
      <c r="C41" s="98">
        <f t="shared" si="4"/>
        <v>0</v>
      </c>
      <c r="D41" s="99">
        <f t="shared" si="1"/>
        <v>0</v>
      </c>
      <c r="E41" s="99">
        <f t="shared" si="2"/>
        <v>0</v>
      </c>
      <c r="F41" s="99">
        <f t="shared" si="3"/>
        <v>0</v>
      </c>
    </row>
    <row r="42" spans="2:6" x14ac:dyDescent="0.3">
      <c r="B42" s="97">
        <v>29</v>
      </c>
      <c r="C42" s="98">
        <f t="shared" si="4"/>
        <v>0</v>
      </c>
      <c r="D42" s="99">
        <f t="shared" si="1"/>
        <v>0</v>
      </c>
      <c r="E42" s="99">
        <f t="shared" si="2"/>
        <v>0</v>
      </c>
      <c r="F42" s="99">
        <f t="shared" si="3"/>
        <v>0</v>
      </c>
    </row>
    <row r="43" spans="2:6" x14ac:dyDescent="0.3">
      <c r="B43" s="97">
        <v>30</v>
      </c>
      <c r="C43" s="98">
        <f t="shared" si="4"/>
        <v>0</v>
      </c>
      <c r="D43" s="99">
        <f t="shared" si="1"/>
        <v>0</v>
      </c>
      <c r="E43" s="99">
        <f t="shared" si="2"/>
        <v>0</v>
      </c>
      <c r="F43" s="99">
        <f t="shared" si="3"/>
        <v>0</v>
      </c>
    </row>
    <row r="44" spans="2:6" x14ac:dyDescent="0.3">
      <c r="B44" s="97">
        <v>31</v>
      </c>
      <c r="C44" s="98">
        <f t="shared" si="4"/>
        <v>0</v>
      </c>
      <c r="D44" s="99">
        <f t="shared" si="1"/>
        <v>0</v>
      </c>
      <c r="E44" s="99">
        <f t="shared" si="2"/>
        <v>0</v>
      </c>
      <c r="F44" s="99">
        <f t="shared" si="3"/>
        <v>0</v>
      </c>
    </row>
    <row r="45" spans="2:6" x14ac:dyDescent="0.3">
      <c r="B45" s="97">
        <v>32</v>
      </c>
      <c r="C45" s="98">
        <f t="shared" si="4"/>
        <v>0</v>
      </c>
      <c r="D45" s="99">
        <f t="shared" si="1"/>
        <v>0</v>
      </c>
      <c r="E45" s="99">
        <f t="shared" si="2"/>
        <v>0</v>
      </c>
      <c r="F45" s="99">
        <f t="shared" si="3"/>
        <v>0</v>
      </c>
    </row>
    <row r="46" spans="2:6" x14ac:dyDescent="0.3">
      <c r="B46" s="97">
        <v>33</v>
      </c>
      <c r="C46" s="98">
        <f t="shared" si="4"/>
        <v>0</v>
      </c>
      <c r="D46" s="99">
        <f t="shared" si="1"/>
        <v>0</v>
      </c>
      <c r="E46" s="99">
        <f t="shared" si="2"/>
        <v>0</v>
      </c>
      <c r="F46" s="99">
        <f t="shared" si="3"/>
        <v>0</v>
      </c>
    </row>
    <row r="47" spans="2:6" x14ac:dyDescent="0.3">
      <c r="B47" s="97">
        <v>34</v>
      </c>
      <c r="C47" s="98">
        <f t="shared" si="4"/>
        <v>0</v>
      </c>
      <c r="D47" s="99">
        <f t="shared" si="1"/>
        <v>0</v>
      </c>
      <c r="E47" s="99">
        <f t="shared" si="2"/>
        <v>0</v>
      </c>
      <c r="F47" s="99">
        <f t="shared" si="3"/>
        <v>0</v>
      </c>
    </row>
    <row r="48" spans="2:6" x14ac:dyDescent="0.3">
      <c r="B48" s="97">
        <v>35</v>
      </c>
      <c r="C48" s="98">
        <f t="shared" si="4"/>
        <v>0</v>
      </c>
      <c r="D48" s="99">
        <f t="shared" si="1"/>
        <v>0</v>
      </c>
      <c r="E48" s="99">
        <f t="shared" si="2"/>
        <v>0</v>
      </c>
      <c r="F48" s="99">
        <f t="shared" si="3"/>
        <v>0</v>
      </c>
    </row>
    <row r="49" spans="2:6" x14ac:dyDescent="0.3">
      <c r="B49" s="97">
        <v>36</v>
      </c>
      <c r="C49" s="98">
        <f t="shared" si="4"/>
        <v>0</v>
      </c>
      <c r="D49" s="99">
        <f t="shared" si="1"/>
        <v>0</v>
      </c>
      <c r="E49" s="99">
        <f t="shared" si="2"/>
        <v>0</v>
      </c>
      <c r="F49" s="99">
        <f t="shared" si="3"/>
        <v>0</v>
      </c>
    </row>
    <row r="50" spans="2:6" x14ac:dyDescent="0.3">
      <c r="B50" s="97">
        <v>37</v>
      </c>
      <c r="C50" s="98">
        <f t="shared" si="4"/>
        <v>0</v>
      </c>
      <c r="D50" s="99">
        <f t="shared" si="1"/>
        <v>0</v>
      </c>
      <c r="E50" s="99">
        <f t="shared" si="2"/>
        <v>0</v>
      </c>
      <c r="F50" s="99">
        <f t="shared" si="3"/>
        <v>0</v>
      </c>
    </row>
    <row r="51" spans="2:6" x14ac:dyDescent="0.3">
      <c r="B51" s="97">
        <v>38</v>
      </c>
      <c r="C51" s="98">
        <f t="shared" si="4"/>
        <v>0</v>
      </c>
      <c r="D51" s="99">
        <f t="shared" si="1"/>
        <v>0</v>
      </c>
      <c r="E51" s="99">
        <f t="shared" si="2"/>
        <v>0</v>
      </c>
      <c r="F51" s="99">
        <f t="shared" si="3"/>
        <v>0</v>
      </c>
    </row>
    <row r="52" spans="2:6" x14ac:dyDescent="0.3">
      <c r="B52" s="97">
        <v>39</v>
      </c>
      <c r="C52" s="98">
        <f t="shared" si="4"/>
        <v>0</v>
      </c>
      <c r="D52" s="99">
        <f t="shared" si="1"/>
        <v>0</v>
      </c>
      <c r="E52" s="99">
        <f t="shared" si="2"/>
        <v>0</v>
      </c>
      <c r="F52" s="99">
        <f t="shared" si="3"/>
        <v>0</v>
      </c>
    </row>
    <row r="53" spans="2:6" x14ac:dyDescent="0.3">
      <c r="B53" s="97">
        <v>40</v>
      </c>
      <c r="C53" s="98">
        <f t="shared" si="4"/>
        <v>0</v>
      </c>
      <c r="D53" s="99">
        <f t="shared" si="1"/>
        <v>0</v>
      </c>
      <c r="E53" s="99">
        <f t="shared" si="2"/>
        <v>0</v>
      </c>
      <c r="F53" s="99">
        <f t="shared" si="3"/>
        <v>0</v>
      </c>
    </row>
    <row r="54" spans="2:6" x14ac:dyDescent="0.3">
      <c r="B54" s="97">
        <v>41</v>
      </c>
      <c r="C54" s="98">
        <f t="shared" si="4"/>
        <v>0</v>
      </c>
      <c r="D54" s="99">
        <f t="shared" si="1"/>
        <v>0</v>
      </c>
      <c r="E54" s="99">
        <f t="shared" si="2"/>
        <v>0</v>
      </c>
      <c r="F54" s="99">
        <f t="shared" si="3"/>
        <v>0</v>
      </c>
    </row>
    <row r="55" spans="2:6" x14ac:dyDescent="0.3">
      <c r="B55" s="97">
        <v>42</v>
      </c>
      <c r="C55" s="98">
        <f t="shared" si="4"/>
        <v>0</v>
      </c>
      <c r="D55" s="99">
        <f t="shared" si="1"/>
        <v>0</v>
      </c>
      <c r="E55" s="99">
        <f t="shared" si="2"/>
        <v>0</v>
      </c>
      <c r="F55" s="99">
        <f t="shared" si="3"/>
        <v>0</v>
      </c>
    </row>
    <row r="56" spans="2:6" x14ac:dyDescent="0.3">
      <c r="B56" s="97">
        <v>43</v>
      </c>
      <c r="C56" s="98">
        <f t="shared" si="4"/>
        <v>0</v>
      </c>
      <c r="D56" s="99">
        <f t="shared" si="1"/>
        <v>0</v>
      </c>
      <c r="E56" s="99">
        <f t="shared" si="2"/>
        <v>0</v>
      </c>
      <c r="F56" s="99">
        <f t="shared" si="3"/>
        <v>0</v>
      </c>
    </row>
    <row r="57" spans="2:6" x14ac:dyDescent="0.3">
      <c r="B57" s="97">
        <v>44</v>
      </c>
      <c r="C57" s="98">
        <f t="shared" si="4"/>
        <v>0</v>
      </c>
      <c r="D57" s="99">
        <f t="shared" si="1"/>
        <v>0</v>
      </c>
      <c r="E57" s="99">
        <f t="shared" si="2"/>
        <v>0</v>
      </c>
      <c r="F57" s="99">
        <f t="shared" si="3"/>
        <v>0</v>
      </c>
    </row>
    <row r="58" spans="2:6" x14ac:dyDescent="0.3">
      <c r="B58" s="97">
        <v>45</v>
      </c>
      <c r="C58" s="98">
        <f t="shared" si="4"/>
        <v>0</v>
      </c>
      <c r="D58" s="99">
        <f t="shared" si="1"/>
        <v>0</v>
      </c>
      <c r="E58" s="99">
        <f t="shared" si="2"/>
        <v>0</v>
      </c>
      <c r="F58" s="99">
        <f t="shared" si="3"/>
        <v>0</v>
      </c>
    </row>
    <row r="59" spans="2:6" x14ac:dyDescent="0.3">
      <c r="B59" s="97">
        <v>46</v>
      </c>
      <c r="C59" s="98">
        <f t="shared" si="4"/>
        <v>0</v>
      </c>
      <c r="D59" s="99">
        <f t="shared" si="1"/>
        <v>0</v>
      </c>
      <c r="E59" s="99">
        <f t="shared" si="2"/>
        <v>0</v>
      </c>
      <c r="F59" s="99">
        <f t="shared" si="3"/>
        <v>0</v>
      </c>
    </row>
    <row r="60" spans="2:6" x14ac:dyDescent="0.3">
      <c r="B60" s="97">
        <v>47</v>
      </c>
      <c r="C60" s="98">
        <f t="shared" si="4"/>
        <v>0</v>
      </c>
      <c r="D60" s="99">
        <f t="shared" si="1"/>
        <v>0</v>
      </c>
      <c r="E60" s="99">
        <f t="shared" si="2"/>
        <v>0</v>
      </c>
      <c r="F60" s="99">
        <f t="shared" si="3"/>
        <v>0</v>
      </c>
    </row>
    <row r="61" spans="2:6" x14ac:dyDescent="0.3">
      <c r="B61" s="97">
        <v>48</v>
      </c>
      <c r="C61" s="98">
        <f t="shared" si="4"/>
        <v>0</v>
      </c>
      <c r="D61" s="99">
        <f t="shared" si="1"/>
        <v>0</v>
      </c>
      <c r="E61" s="99">
        <f t="shared" si="2"/>
        <v>0</v>
      </c>
      <c r="F61" s="99">
        <f t="shared" si="3"/>
        <v>0</v>
      </c>
    </row>
    <row r="62" spans="2:6" x14ac:dyDescent="0.3">
      <c r="B62" s="97">
        <v>49</v>
      </c>
      <c r="C62" s="98">
        <f t="shared" si="4"/>
        <v>0</v>
      </c>
      <c r="D62" s="99">
        <f t="shared" si="1"/>
        <v>0</v>
      </c>
      <c r="E62" s="99">
        <f t="shared" si="2"/>
        <v>0</v>
      </c>
      <c r="F62" s="99">
        <f t="shared" si="3"/>
        <v>0</v>
      </c>
    </row>
    <row r="63" spans="2:6" x14ac:dyDescent="0.3">
      <c r="B63" s="97">
        <v>50</v>
      </c>
      <c r="C63" s="98">
        <f t="shared" si="4"/>
        <v>0</v>
      </c>
      <c r="D63" s="99">
        <f t="shared" si="1"/>
        <v>0</v>
      </c>
      <c r="E63" s="99">
        <f t="shared" si="2"/>
        <v>0</v>
      </c>
      <c r="F63" s="99">
        <f t="shared" si="3"/>
        <v>0</v>
      </c>
    </row>
    <row r="64" spans="2:6" x14ac:dyDescent="0.3">
      <c r="B64" s="97">
        <v>51</v>
      </c>
      <c r="C64" s="98">
        <f t="shared" si="4"/>
        <v>0</v>
      </c>
      <c r="D64" s="99">
        <f t="shared" si="1"/>
        <v>0</v>
      </c>
      <c r="E64" s="99">
        <f t="shared" si="2"/>
        <v>0</v>
      </c>
      <c r="F64" s="99">
        <f t="shared" si="3"/>
        <v>0</v>
      </c>
    </row>
    <row r="65" spans="2:6" x14ac:dyDescent="0.3">
      <c r="B65" s="97">
        <v>52</v>
      </c>
      <c r="C65" s="98">
        <f t="shared" si="4"/>
        <v>0</v>
      </c>
      <c r="D65" s="99">
        <f t="shared" si="1"/>
        <v>0</v>
      </c>
      <c r="E65" s="99">
        <f t="shared" si="2"/>
        <v>0</v>
      </c>
      <c r="F65" s="99">
        <f t="shared" si="3"/>
        <v>0</v>
      </c>
    </row>
    <row r="66" spans="2:6" x14ac:dyDescent="0.3">
      <c r="B66" s="97">
        <v>53</v>
      </c>
      <c r="C66" s="98">
        <f t="shared" si="4"/>
        <v>0</v>
      </c>
      <c r="D66" s="99">
        <f t="shared" si="1"/>
        <v>0</v>
      </c>
      <c r="E66" s="99">
        <f t="shared" si="2"/>
        <v>0</v>
      </c>
      <c r="F66" s="99">
        <f t="shared" si="3"/>
        <v>0</v>
      </c>
    </row>
    <row r="67" spans="2:6" x14ac:dyDescent="0.3">
      <c r="B67" s="97">
        <v>54</v>
      </c>
      <c r="C67" s="98">
        <f t="shared" si="4"/>
        <v>0</v>
      </c>
      <c r="D67" s="99">
        <f t="shared" si="1"/>
        <v>0</v>
      </c>
      <c r="E67" s="99">
        <f t="shared" si="2"/>
        <v>0</v>
      </c>
      <c r="F67" s="99">
        <f t="shared" si="3"/>
        <v>0</v>
      </c>
    </row>
    <row r="68" spans="2:6" x14ac:dyDescent="0.3">
      <c r="B68" s="97">
        <v>55</v>
      </c>
      <c r="C68" s="98">
        <f t="shared" si="4"/>
        <v>0</v>
      </c>
      <c r="D68" s="99">
        <f t="shared" si="1"/>
        <v>0</v>
      </c>
      <c r="E68" s="99">
        <f t="shared" si="2"/>
        <v>0</v>
      </c>
      <c r="F68" s="99">
        <f t="shared" si="3"/>
        <v>0</v>
      </c>
    </row>
    <row r="69" spans="2:6" x14ac:dyDescent="0.3">
      <c r="B69" s="97">
        <v>56</v>
      </c>
      <c r="C69" s="98">
        <f t="shared" si="4"/>
        <v>0</v>
      </c>
      <c r="D69" s="99">
        <f t="shared" si="1"/>
        <v>0</v>
      </c>
      <c r="E69" s="99">
        <f t="shared" si="2"/>
        <v>0</v>
      </c>
      <c r="F69" s="99">
        <f t="shared" si="3"/>
        <v>0</v>
      </c>
    </row>
    <row r="70" spans="2:6" x14ac:dyDescent="0.3">
      <c r="B70" s="97">
        <v>57</v>
      </c>
      <c r="C70" s="98">
        <f t="shared" si="4"/>
        <v>0</v>
      </c>
      <c r="D70" s="99">
        <f t="shared" si="1"/>
        <v>0</v>
      </c>
      <c r="E70" s="99">
        <f t="shared" si="2"/>
        <v>0</v>
      </c>
      <c r="F70" s="99">
        <f t="shared" si="3"/>
        <v>0</v>
      </c>
    </row>
    <row r="71" spans="2:6" x14ac:dyDescent="0.3">
      <c r="B71" s="97">
        <v>58</v>
      </c>
      <c r="C71" s="98">
        <f t="shared" si="4"/>
        <v>0</v>
      </c>
      <c r="D71" s="99">
        <f t="shared" si="1"/>
        <v>0</v>
      </c>
      <c r="E71" s="99">
        <f t="shared" si="2"/>
        <v>0</v>
      </c>
      <c r="F71" s="99">
        <f t="shared" si="3"/>
        <v>0</v>
      </c>
    </row>
    <row r="72" spans="2:6" x14ac:dyDescent="0.3">
      <c r="B72" s="97">
        <v>59</v>
      </c>
      <c r="C72" s="98">
        <f t="shared" si="4"/>
        <v>0</v>
      </c>
      <c r="D72" s="99">
        <f t="shared" si="1"/>
        <v>0</v>
      </c>
      <c r="E72" s="99">
        <f t="shared" si="2"/>
        <v>0</v>
      </c>
      <c r="F72" s="99">
        <f t="shared" si="3"/>
        <v>0</v>
      </c>
    </row>
    <row r="73" spans="2:6" x14ac:dyDescent="0.3">
      <c r="B73" s="97">
        <v>60</v>
      </c>
      <c r="C73" s="98">
        <f t="shared" si="4"/>
        <v>0</v>
      </c>
      <c r="D73" s="99">
        <f t="shared" si="1"/>
        <v>0</v>
      </c>
      <c r="E73" s="99">
        <f t="shared" si="2"/>
        <v>0</v>
      </c>
      <c r="F73" s="99">
        <f t="shared" si="3"/>
        <v>0</v>
      </c>
    </row>
    <row r="74" spans="2:6" x14ac:dyDescent="0.3">
      <c r="B74" s="97">
        <v>61</v>
      </c>
      <c r="C74" s="98">
        <f t="shared" si="4"/>
        <v>0</v>
      </c>
      <c r="D74" s="99">
        <f t="shared" si="1"/>
        <v>0</v>
      </c>
      <c r="E74" s="99">
        <f t="shared" si="2"/>
        <v>0</v>
      </c>
      <c r="F74" s="99">
        <f t="shared" si="3"/>
        <v>0</v>
      </c>
    </row>
    <row r="75" spans="2:6" x14ac:dyDescent="0.3">
      <c r="B75" s="97">
        <v>62</v>
      </c>
      <c r="C75" s="98">
        <f t="shared" si="4"/>
        <v>0</v>
      </c>
      <c r="D75" s="99">
        <f t="shared" si="1"/>
        <v>0</v>
      </c>
      <c r="E75" s="99">
        <f t="shared" si="2"/>
        <v>0</v>
      </c>
      <c r="F75" s="99">
        <f t="shared" si="3"/>
        <v>0</v>
      </c>
    </row>
    <row r="76" spans="2:6" x14ac:dyDescent="0.3">
      <c r="B76" s="97">
        <v>63</v>
      </c>
      <c r="C76" s="98">
        <f t="shared" si="4"/>
        <v>0</v>
      </c>
      <c r="D76" s="99">
        <f t="shared" si="1"/>
        <v>0</v>
      </c>
      <c r="E76" s="99">
        <f t="shared" si="2"/>
        <v>0</v>
      </c>
      <c r="F76" s="99">
        <f t="shared" si="3"/>
        <v>0</v>
      </c>
    </row>
    <row r="77" spans="2:6" x14ac:dyDescent="0.3">
      <c r="B77" s="97">
        <v>64</v>
      </c>
      <c r="C77" s="98">
        <f t="shared" si="4"/>
        <v>0</v>
      </c>
      <c r="D77" s="99">
        <f t="shared" si="1"/>
        <v>0</v>
      </c>
      <c r="E77" s="99">
        <f t="shared" si="2"/>
        <v>0</v>
      </c>
      <c r="F77" s="99">
        <f t="shared" si="3"/>
        <v>0</v>
      </c>
    </row>
    <row r="78" spans="2:6" x14ac:dyDescent="0.3">
      <c r="B78" s="97">
        <v>65</v>
      </c>
      <c r="C78" s="98">
        <f t="shared" si="4"/>
        <v>0</v>
      </c>
      <c r="D78" s="99">
        <f t="shared" si="1"/>
        <v>0</v>
      </c>
      <c r="E78" s="99">
        <f t="shared" si="2"/>
        <v>0</v>
      </c>
      <c r="F78" s="99">
        <f t="shared" si="3"/>
        <v>0</v>
      </c>
    </row>
    <row r="79" spans="2:6" x14ac:dyDescent="0.3">
      <c r="B79" s="97">
        <v>66</v>
      </c>
      <c r="C79" s="98">
        <f t="shared" si="4"/>
        <v>0</v>
      </c>
      <c r="D79" s="99">
        <f t="shared" ref="D79:D133" si="5">IF(B79&gt;$C$10,,F78*$C$6)</f>
        <v>0</v>
      </c>
      <c r="E79" s="99">
        <f t="shared" ref="E79:E133" si="6">IF(B79&gt;$C$10,,C79-D79)</f>
        <v>0</v>
      </c>
      <c r="F79" s="99">
        <f t="shared" ref="F79:F133" si="7">IF(B79&gt;$C$10,,F78-E79)</f>
        <v>0</v>
      </c>
    </row>
    <row r="80" spans="2:6" x14ac:dyDescent="0.3">
      <c r="B80" s="97">
        <v>67</v>
      </c>
      <c r="C80" s="98">
        <f t="shared" ref="C80:C133" si="8">IF(B80&gt;$C$10,,C79)</f>
        <v>0</v>
      </c>
      <c r="D80" s="99">
        <f t="shared" si="5"/>
        <v>0</v>
      </c>
      <c r="E80" s="99">
        <f t="shared" si="6"/>
        <v>0</v>
      </c>
      <c r="F80" s="99">
        <f t="shared" si="7"/>
        <v>0</v>
      </c>
    </row>
    <row r="81" spans="2:6" x14ac:dyDescent="0.3">
      <c r="B81" s="97">
        <v>68</v>
      </c>
      <c r="C81" s="98">
        <f t="shared" si="8"/>
        <v>0</v>
      </c>
      <c r="D81" s="99">
        <f t="shared" si="5"/>
        <v>0</v>
      </c>
      <c r="E81" s="99">
        <f t="shared" si="6"/>
        <v>0</v>
      </c>
      <c r="F81" s="99">
        <f t="shared" si="7"/>
        <v>0</v>
      </c>
    </row>
    <row r="82" spans="2:6" x14ac:dyDescent="0.3">
      <c r="B82" s="97">
        <v>69</v>
      </c>
      <c r="C82" s="98">
        <f t="shared" si="8"/>
        <v>0</v>
      </c>
      <c r="D82" s="99">
        <f t="shared" si="5"/>
        <v>0</v>
      </c>
      <c r="E82" s="99">
        <f t="shared" si="6"/>
        <v>0</v>
      </c>
      <c r="F82" s="99">
        <f t="shared" si="7"/>
        <v>0</v>
      </c>
    </row>
    <row r="83" spans="2:6" x14ac:dyDescent="0.3">
      <c r="B83" s="97">
        <v>70</v>
      </c>
      <c r="C83" s="98">
        <f t="shared" si="8"/>
        <v>0</v>
      </c>
      <c r="D83" s="99">
        <f t="shared" si="5"/>
        <v>0</v>
      </c>
      <c r="E83" s="99">
        <f t="shared" si="6"/>
        <v>0</v>
      </c>
      <c r="F83" s="99">
        <f t="shared" si="7"/>
        <v>0</v>
      </c>
    </row>
    <row r="84" spans="2:6" x14ac:dyDescent="0.3">
      <c r="B84" s="97">
        <v>71</v>
      </c>
      <c r="C84" s="98">
        <f t="shared" si="8"/>
        <v>0</v>
      </c>
      <c r="D84" s="99">
        <f t="shared" si="5"/>
        <v>0</v>
      </c>
      <c r="E84" s="99">
        <f t="shared" si="6"/>
        <v>0</v>
      </c>
      <c r="F84" s="99">
        <f t="shared" si="7"/>
        <v>0</v>
      </c>
    </row>
    <row r="85" spans="2:6" x14ac:dyDescent="0.3">
      <c r="B85" s="97">
        <v>72</v>
      </c>
      <c r="C85" s="98">
        <f t="shared" si="8"/>
        <v>0</v>
      </c>
      <c r="D85" s="99">
        <f t="shared" si="5"/>
        <v>0</v>
      </c>
      <c r="E85" s="99">
        <f t="shared" si="6"/>
        <v>0</v>
      </c>
      <c r="F85" s="99">
        <f t="shared" si="7"/>
        <v>0</v>
      </c>
    </row>
    <row r="86" spans="2:6" x14ac:dyDescent="0.3">
      <c r="B86" s="97">
        <v>73</v>
      </c>
      <c r="C86" s="98">
        <f t="shared" si="8"/>
        <v>0</v>
      </c>
      <c r="D86" s="99">
        <f t="shared" si="5"/>
        <v>0</v>
      </c>
      <c r="E86" s="99">
        <f t="shared" si="6"/>
        <v>0</v>
      </c>
      <c r="F86" s="99">
        <f t="shared" si="7"/>
        <v>0</v>
      </c>
    </row>
    <row r="87" spans="2:6" x14ac:dyDescent="0.3">
      <c r="B87" s="97">
        <v>74</v>
      </c>
      <c r="C87" s="98">
        <f t="shared" si="8"/>
        <v>0</v>
      </c>
      <c r="D87" s="99">
        <f t="shared" si="5"/>
        <v>0</v>
      </c>
      <c r="E87" s="99">
        <f t="shared" si="6"/>
        <v>0</v>
      </c>
      <c r="F87" s="99">
        <f t="shared" si="7"/>
        <v>0</v>
      </c>
    </row>
    <row r="88" spans="2:6" x14ac:dyDescent="0.3">
      <c r="B88" s="97">
        <v>75</v>
      </c>
      <c r="C88" s="98">
        <f t="shared" si="8"/>
        <v>0</v>
      </c>
      <c r="D88" s="99">
        <f t="shared" si="5"/>
        <v>0</v>
      </c>
      <c r="E88" s="99">
        <f t="shared" si="6"/>
        <v>0</v>
      </c>
      <c r="F88" s="99">
        <f t="shared" si="7"/>
        <v>0</v>
      </c>
    </row>
    <row r="89" spans="2:6" x14ac:dyDescent="0.3">
      <c r="B89" s="97">
        <v>76</v>
      </c>
      <c r="C89" s="98">
        <f t="shared" si="8"/>
        <v>0</v>
      </c>
      <c r="D89" s="99">
        <f t="shared" si="5"/>
        <v>0</v>
      </c>
      <c r="E89" s="99">
        <f t="shared" si="6"/>
        <v>0</v>
      </c>
      <c r="F89" s="99">
        <f t="shared" si="7"/>
        <v>0</v>
      </c>
    </row>
    <row r="90" spans="2:6" x14ac:dyDescent="0.3">
      <c r="B90" s="97">
        <v>77</v>
      </c>
      <c r="C90" s="98">
        <f t="shared" si="8"/>
        <v>0</v>
      </c>
      <c r="D90" s="99">
        <f t="shared" si="5"/>
        <v>0</v>
      </c>
      <c r="E90" s="99">
        <f t="shared" si="6"/>
        <v>0</v>
      </c>
      <c r="F90" s="99">
        <f t="shared" si="7"/>
        <v>0</v>
      </c>
    </row>
    <row r="91" spans="2:6" x14ac:dyDescent="0.3">
      <c r="B91" s="97">
        <v>78</v>
      </c>
      <c r="C91" s="98">
        <f t="shared" si="8"/>
        <v>0</v>
      </c>
      <c r="D91" s="99">
        <f t="shared" si="5"/>
        <v>0</v>
      </c>
      <c r="E91" s="99">
        <f t="shared" si="6"/>
        <v>0</v>
      </c>
      <c r="F91" s="99">
        <f t="shared" si="7"/>
        <v>0</v>
      </c>
    </row>
    <row r="92" spans="2:6" x14ac:dyDescent="0.3">
      <c r="B92" s="97">
        <v>79</v>
      </c>
      <c r="C92" s="98">
        <f t="shared" si="8"/>
        <v>0</v>
      </c>
      <c r="D92" s="99">
        <f t="shared" si="5"/>
        <v>0</v>
      </c>
      <c r="E92" s="99">
        <f t="shared" si="6"/>
        <v>0</v>
      </c>
      <c r="F92" s="99">
        <f t="shared" si="7"/>
        <v>0</v>
      </c>
    </row>
    <row r="93" spans="2:6" x14ac:dyDescent="0.3">
      <c r="B93" s="97">
        <v>80</v>
      </c>
      <c r="C93" s="98">
        <f t="shared" si="8"/>
        <v>0</v>
      </c>
      <c r="D93" s="99">
        <f t="shared" si="5"/>
        <v>0</v>
      </c>
      <c r="E93" s="99">
        <f t="shared" si="6"/>
        <v>0</v>
      </c>
      <c r="F93" s="99">
        <f t="shared" si="7"/>
        <v>0</v>
      </c>
    </row>
    <row r="94" spans="2:6" x14ac:dyDescent="0.3">
      <c r="B94" s="97">
        <v>81</v>
      </c>
      <c r="C94" s="98">
        <f t="shared" si="8"/>
        <v>0</v>
      </c>
      <c r="D94" s="99">
        <f t="shared" si="5"/>
        <v>0</v>
      </c>
      <c r="E94" s="99">
        <f t="shared" si="6"/>
        <v>0</v>
      </c>
      <c r="F94" s="99">
        <f t="shared" si="7"/>
        <v>0</v>
      </c>
    </row>
    <row r="95" spans="2:6" x14ac:dyDescent="0.3">
      <c r="B95" s="97">
        <v>82</v>
      </c>
      <c r="C95" s="98">
        <f t="shared" si="8"/>
        <v>0</v>
      </c>
      <c r="D95" s="99">
        <f t="shared" si="5"/>
        <v>0</v>
      </c>
      <c r="E95" s="99">
        <f t="shared" si="6"/>
        <v>0</v>
      </c>
      <c r="F95" s="99">
        <f t="shared" si="7"/>
        <v>0</v>
      </c>
    </row>
    <row r="96" spans="2:6" x14ac:dyDescent="0.3">
      <c r="B96" s="97">
        <v>83</v>
      </c>
      <c r="C96" s="98">
        <f t="shared" si="8"/>
        <v>0</v>
      </c>
      <c r="D96" s="99">
        <f t="shared" si="5"/>
        <v>0</v>
      </c>
      <c r="E96" s="99">
        <f t="shared" si="6"/>
        <v>0</v>
      </c>
      <c r="F96" s="99">
        <f t="shared" si="7"/>
        <v>0</v>
      </c>
    </row>
    <row r="97" spans="2:6" x14ac:dyDescent="0.3">
      <c r="B97" s="97">
        <v>84</v>
      </c>
      <c r="C97" s="98">
        <f t="shared" si="8"/>
        <v>0</v>
      </c>
      <c r="D97" s="99">
        <f t="shared" si="5"/>
        <v>0</v>
      </c>
      <c r="E97" s="99">
        <f t="shared" si="6"/>
        <v>0</v>
      </c>
      <c r="F97" s="99">
        <f t="shared" si="7"/>
        <v>0</v>
      </c>
    </row>
    <row r="98" spans="2:6" x14ac:dyDescent="0.3">
      <c r="B98" s="97">
        <v>85</v>
      </c>
      <c r="C98" s="98">
        <f t="shared" si="8"/>
        <v>0</v>
      </c>
      <c r="D98" s="99">
        <f t="shared" si="5"/>
        <v>0</v>
      </c>
      <c r="E98" s="99">
        <f t="shared" si="6"/>
        <v>0</v>
      </c>
      <c r="F98" s="99">
        <f t="shared" si="7"/>
        <v>0</v>
      </c>
    </row>
    <row r="99" spans="2:6" x14ac:dyDescent="0.3">
      <c r="B99" s="97">
        <v>86</v>
      </c>
      <c r="C99" s="98">
        <f t="shared" si="8"/>
        <v>0</v>
      </c>
      <c r="D99" s="99">
        <f t="shared" si="5"/>
        <v>0</v>
      </c>
      <c r="E99" s="99">
        <f t="shared" si="6"/>
        <v>0</v>
      </c>
      <c r="F99" s="99">
        <f t="shared" si="7"/>
        <v>0</v>
      </c>
    </row>
    <row r="100" spans="2:6" x14ac:dyDescent="0.3">
      <c r="B100" s="97">
        <v>87</v>
      </c>
      <c r="C100" s="98">
        <f t="shared" si="8"/>
        <v>0</v>
      </c>
      <c r="D100" s="99">
        <f t="shared" si="5"/>
        <v>0</v>
      </c>
      <c r="E100" s="99">
        <f t="shared" si="6"/>
        <v>0</v>
      </c>
      <c r="F100" s="99">
        <f t="shared" si="7"/>
        <v>0</v>
      </c>
    </row>
    <row r="101" spans="2:6" x14ac:dyDescent="0.3">
      <c r="B101" s="97">
        <v>88</v>
      </c>
      <c r="C101" s="98">
        <f t="shared" si="8"/>
        <v>0</v>
      </c>
      <c r="D101" s="99">
        <f t="shared" si="5"/>
        <v>0</v>
      </c>
      <c r="E101" s="99">
        <f t="shared" si="6"/>
        <v>0</v>
      </c>
      <c r="F101" s="99">
        <f t="shared" si="7"/>
        <v>0</v>
      </c>
    </row>
    <row r="102" spans="2:6" x14ac:dyDescent="0.3">
      <c r="B102" s="97">
        <v>89</v>
      </c>
      <c r="C102" s="98">
        <f t="shared" si="8"/>
        <v>0</v>
      </c>
      <c r="D102" s="99">
        <f t="shared" si="5"/>
        <v>0</v>
      </c>
      <c r="E102" s="99">
        <f t="shared" si="6"/>
        <v>0</v>
      </c>
      <c r="F102" s="99">
        <f t="shared" si="7"/>
        <v>0</v>
      </c>
    </row>
    <row r="103" spans="2:6" x14ac:dyDescent="0.3">
      <c r="B103" s="97">
        <v>90</v>
      </c>
      <c r="C103" s="98">
        <f t="shared" si="8"/>
        <v>0</v>
      </c>
      <c r="D103" s="99">
        <f t="shared" si="5"/>
        <v>0</v>
      </c>
      <c r="E103" s="99">
        <f t="shared" si="6"/>
        <v>0</v>
      </c>
      <c r="F103" s="99">
        <f t="shared" si="7"/>
        <v>0</v>
      </c>
    </row>
    <row r="104" spans="2:6" x14ac:dyDescent="0.3">
      <c r="B104" s="97">
        <v>91</v>
      </c>
      <c r="C104" s="98">
        <f t="shared" si="8"/>
        <v>0</v>
      </c>
      <c r="D104" s="99">
        <f t="shared" si="5"/>
        <v>0</v>
      </c>
      <c r="E104" s="99">
        <f t="shared" si="6"/>
        <v>0</v>
      </c>
      <c r="F104" s="99">
        <f t="shared" si="7"/>
        <v>0</v>
      </c>
    </row>
    <row r="105" spans="2:6" x14ac:dyDescent="0.3">
      <c r="B105" s="97">
        <v>92</v>
      </c>
      <c r="C105" s="98">
        <f t="shared" si="8"/>
        <v>0</v>
      </c>
      <c r="D105" s="99">
        <f t="shared" si="5"/>
        <v>0</v>
      </c>
      <c r="E105" s="99">
        <f t="shared" si="6"/>
        <v>0</v>
      </c>
      <c r="F105" s="99">
        <f t="shared" si="7"/>
        <v>0</v>
      </c>
    </row>
    <row r="106" spans="2:6" x14ac:dyDescent="0.3">
      <c r="B106" s="97">
        <v>93</v>
      </c>
      <c r="C106" s="98">
        <f t="shared" si="8"/>
        <v>0</v>
      </c>
      <c r="D106" s="99">
        <f t="shared" si="5"/>
        <v>0</v>
      </c>
      <c r="E106" s="99">
        <f t="shared" si="6"/>
        <v>0</v>
      </c>
      <c r="F106" s="99">
        <f t="shared" si="7"/>
        <v>0</v>
      </c>
    </row>
    <row r="107" spans="2:6" x14ac:dyDescent="0.3">
      <c r="B107" s="97">
        <v>94</v>
      </c>
      <c r="C107" s="98">
        <f t="shared" si="8"/>
        <v>0</v>
      </c>
      <c r="D107" s="99">
        <f t="shared" si="5"/>
        <v>0</v>
      </c>
      <c r="E107" s="99">
        <f t="shared" si="6"/>
        <v>0</v>
      </c>
      <c r="F107" s="99">
        <f t="shared" si="7"/>
        <v>0</v>
      </c>
    </row>
    <row r="108" spans="2:6" x14ac:dyDescent="0.3">
      <c r="B108" s="97">
        <v>95</v>
      </c>
      <c r="C108" s="98">
        <f t="shared" si="8"/>
        <v>0</v>
      </c>
      <c r="D108" s="99">
        <f t="shared" si="5"/>
        <v>0</v>
      </c>
      <c r="E108" s="99">
        <f t="shared" si="6"/>
        <v>0</v>
      </c>
      <c r="F108" s="99">
        <f t="shared" si="7"/>
        <v>0</v>
      </c>
    </row>
    <row r="109" spans="2:6" x14ac:dyDescent="0.3">
      <c r="B109" s="97">
        <v>96</v>
      </c>
      <c r="C109" s="98">
        <f t="shared" si="8"/>
        <v>0</v>
      </c>
      <c r="D109" s="99">
        <f t="shared" si="5"/>
        <v>0</v>
      </c>
      <c r="E109" s="99">
        <f t="shared" si="6"/>
        <v>0</v>
      </c>
      <c r="F109" s="99">
        <f t="shared" si="7"/>
        <v>0</v>
      </c>
    </row>
    <row r="110" spans="2:6" x14ac:dyDescent="0.3">
      <c r="B110" s="97">
        <v>97</v>
      </c>
      <c r="C110" s="98">
        <f t="shared" si="8"/>
        <v>0</v>
      </c>
      <c r="D110" s="99">
        <f t="shared" si="5"/>
        <v>0</v>
      </c>
      <c r="E110" s="99">
        <f t="shared" si="6"/>
        <v>0</v>
      </c>
      <c r="F110" s="99">
        <f t="shared" si="7"/>
        <v>0</v>
      </c>
    </row>
    <row r="111" spans="2:6" x14ac:dyDescent="0.3">
      <c r="B111" s="97">
        <v>98</v>
      </c>
      <c r="C111" s="98">
        <f t="shared" si="8"/>
        <v>0</v>
      </c>
      <c r="D111" s="99">
        <f t="shared" si="5"/>
        <v>0</v>
      </c>
      <c r="E111" s="99">
        <f t="shared" si="6"/>
        <v>0</v>
      </c>
      <c r="F111" s="99">
        <f t="shared" si="7"/>
        <v>0</v>
      </c>
    </row>
    <row r="112" spans="2:6" x14ac:dyDescent="0.3">
      <c r="B112" s="97">
        <v>99</v>
      </c>
      <c r="C112" s="98">
        <f t="shared" si="8"/>
        <v>0</v>
      </c>
      <c r="D112" s="99">
        <f t="shared" si="5"/>
        <v>0</v>
      </c>
      <c r="E112" s="99">
        <f t="shared" si="6"/>
        <v>0</v>
      </c>
      <c r="F112" s="99">
        <f t="shared" si="7"/>
        <v>0</v>
      </c>
    </row>
    <row r="113" spans="2:6" x14ac:dyDescent="0.3">
      <c r="B113" s="97">
        <v>100</v>
      </c>
      <c r="C113" s="98">
        <f t="shared" si="8"/>
        <v>0</v>
      </c>
      <c r="D113" s="99">
        <f t="shared" si="5"/>
        <v>0</v>
      </c>
      <c r="E113" s="99">
        <f t="shared" si="6"/>
        <v>0</v>
      </c>
      <c r="F113" s="99">
        <f t="shared" si="7"/>
        <v>0</v>
      </c>
    </row>
    <row r="114" spans="2:6" x14ac:dyDescent="0.3">
      <c r="B114" s="97">
        <v>101</v>
      </c>
      <c r="C114" s="98">
        <f t="shared" si="8"/>
        <v>0</v>
      </c>
      <c r="D114" s="99">
        <f t="shared" si="5"/>
        <v>0</v>
      </c>
      <c r="E114" s="99">
        <f t="shared" si="6"/>
        <v>0</v>
      </c>
      <c r="F114" s="99">
        <f t="shared" si="7"/>
        <v>0</v>
      </c>
    </row>
    <row r="115" spans="2:6" x14ac:dyDescent="0.3">
      <c r="B115" s="97">
        <v>102</v>
      </c>
      <c r="C115" s="98">
        <f t="shared" si="8"/>
        <v>0</v>
      </c>
      <c r="D115" s="99">
        <f t="shared" si="5"/>
        <v>0</v>
      </c>
      <c r="E115" s="99">
        <f t="shared" si="6"/>
        <v>0</v>
      </c>
      <c r="F115" s="99">
        <f t="shared" si="7"/>
        <v>0</v>
      </c>
    </row>
    <row r="116" spans="2:6" x14ac:dyDescent="0.3">
      <c r="B116" s="97">
        <v>103</v>
      </c>
      <c r="C116" s="98">
        <f t="shared" si="8"/>
        <v>0</v>
      </c>
      <c r="D116" s="99">
        <f t="shared" si="5"/>
        <v>0</v>
      </c>
      <c r="E116" s="99">
        <f t="shared" si="6"/>
        <v>0</v>
      </c>
      <c r="F116" s="99">
        <f t="shared" si="7"/>
        <v>0</v>
      </c>
    </row>
    <row r="117" spans="2:6" x14ac:dyDescent="0.3">
      <c r="B117" s="97">
        <v>104</v>
      </c>
      <c r="C117" s="98">
        <f t="shared" si="8"/>
        <v>0</v>
      </c>
      <c r="D117" s="99">
        <f t="shared" si="5"/>
        <v>0</v>
      </c>
      <c r="E117" s="99">
        <f t="shared" si="6"/>
        <v>0</v>
      </c>
      <c r="F117" s="99">
        <f t="shared" si="7"/>
        <v>0</v>
      </c>
    </row>
    <row r="118" spans="2:6" x14ac:dyDescent="0.3">
      <c r="B118" s="97">
        <v>105</v>
      </c>
      <c r="C118" s="98">
        <f t="shared" si="8"/>
        <v>0</v>
      </c>
      <c r="D118" s="99">
        <f t="shared" si="5"/>
        <v>0</v>
      </c>
      <c r="E118" s="99">
        <f t="shared" si="6"/>
        <v>0</v>
      </c>
      <c r="F118" s="99">
        <f t="shared" si="7"/>
        <v>0</v>
      </c>
    </row>
    <row r="119" spans="2:6" x14ac:dyDescent="0.3">
      <c r="B119" s="97">
        <v>106</v>
      </c>
      <c r="C119" s="98">
        <f t="shared" si="8"/>
        <v>0</v>
      </c>
      <c r="D119" s="99">
        <f t="shared" si="5"/>
        <v>0</v>
      </c>
      <c r="E119" s="99">
        <f t="shared" si="6"/>
        <v>0</v>
      </c>
      <c r="F119" s="99">
        <f t="shared" si="7"/>
        <v>0</v>
      </c>
    </row>
    <row r="120" spans="2:6" x14ac:dyDescent="0.3">
      <c r="B120" s="97">
        <v>107</v>
      </c>
      <c r="C120" s="98">
        <f t="shared" si="8"/>
        <v>0</v>
      </c>
      <c r="D120" s="99">
        <f t="shared" si="5"/>
        <v>0</v>
      </c>
      <c r="E120" s="99">
        <f t="shared" si="6"/>
        <v>0</v>
      </c>
      <c r="F120" s="99">
        <f t="shared" si="7"/>
        <v>0</v>
      </c>
    </row>
    <row r="121" spans="2:6" x14ac:dyDescent="0.3">
      <c r="B121" s="97">
        <v>108</v>
      </c>
      <c r="C121" s="98">
        <f t="shared" si="8"/>
        <v>0</v>
      </c>
      <c r="D121" s="99">
        <f t="shared" si="5"/>
        <v>0</v>
      </c>
      <c r="E121" s="99">
        <f t="shared" si="6"/>
        <v>0</v>
      </c>
      <c r="F121" s="99">
        <f t="shared" si="7"/>
        <v>0</v>
      </c>
    </row>
    <row r="122" spans="2:6" x14ac:dyDescent="0.3">
      <c r="B122" s="97">
        <v>109</v>
      </c>
      <c r="C122" s="98">
        <f t="shared" si="8"/>
        <v>0</v>
      </c>
      <c r="D122" s="99">
        <f t="shared" si="5"/>
        <v>0</v>
      </c>
      <c r="E122" s="99">
        <f t="shared" si="6"/>
        <v>0</v>
      </c>
      <c r="F122" s="99">
        <f t="shared" si="7"/>
        <v>0</v>
      </c>
    </row>
    <row r="123" spans="2:6" x14ac:dyDescent="0.3">
      <c r="B123" s="97">
        <v>110</v>
      </c>
      <c r="C123" s="98">
        <f t="shared" si="8"/>
        <v>0</v>
      </c>
      <c r="D123" s="99">
        <f t="shared" si="5"/>
        <v>0</v>
      </c>
      <c r="E123" s="99">
        <f t="shared" si="6"/>
        <v>0</v>
      </c>
      <c r="F123" s="99">
        <f t="shared" si="7"/>
        <v>0</v>
      </c>
    </row>
    <row r="124" spans="2:6" x14ac:dyDescent="0.3">
      <c r="B124" s="97">
        <v>111</v>
      </c>
      <c r="C124" s="98">
        <f t="shared" si="8"/>
        <v>0</v>
      </c>
      <c r="D124" s="99">
        <f t="shared" si="5"/>
        <v>0</v>
      </c>
      <c r="E124" s="99">
        <f t="shared" si="6"/>
        <v>0</v>
      </c>
      <c r="F124" s="99">
        <f t="shared" si="7"/>
        <v>0</v>
      </c>
    </row>
    <row r="125" spans="2:6" x14ac:dyDescent="0.3">
      <c r="B125" s="97">
        <v>112</v>
      </c>
      <c r="C125" s="98">
        <f t="shared" si="8"/>
        <v>0</v>
      </c>
      <c r="D125" s="99">
        <f t="shared" si="5"/>
        <v>0</v>
      </c>
      <c r="E125" s="99">
        <f t="shared" si="6"/>
        <v>0</v>
      </c>
      <c r="F125" s="99">
        <f t="shared" si="7"/>
        <v>0</v>
      </c>
    </row>
    <row r="126" spans="2:6" x14ac:dyDescent="0.3">
      <c r="B126" s="97">
        <v>113</v>
      </c>
      <c r="C126" s="98">
        <f t="shared" si="8"/>
        <v>0</v>
      </c>
      <c r="D126" s="99">
        <f t="shared" si="5"/>
        <v>0</v>
      </c>
      <c r="E126" s="99">
        <f t="shared" si="6"/>
        <v>0</v>
      </c>
      <c r="F126" s="99">
        <f t="shared" si="7"/>
        <v>0</v>
      </c>
    </row>
    <row r="127" spans="2:6" x14ac:dyDescent="0.3">
      <c r="B127" s="97">
        <v>114</v>
      </c>
      <c r="C127" s="98">
        <f t="shared" si="8"/>
        <v>0</v>
      </c>
      <c r="D127" s="99">
        <f t="shared" si="5"/>
        <v>0</v>
      </c>
      <c r="E127" s="99">
        <f t="shared" si="6"/>
        <v>0</v>
      </c>
      <c r="F127" s="99">
        <f t="shared" si="7"/>
        <v>0</v>
      </c>
    </row>
    <row r="128" spans="2:6" x14ac:dyDescent="0.3">
      <c r="B128" s="97">
        <v>115</v>
      </c>
      <c r="C128" s="98">
        <f t="shared" si="8"/>
        <v>0</v>
      </c>
      <c r="D128" s="99">
        <f t="shared" si="5"/>
        <v>0</v>
      </c>
      <c r="E128" s="99">
        <f t="shared" si="6"/>
        <v>0</v>
      </c>
      <c r="F128" s="99">
        <f t="shared" si="7"/>
        <v>0</v>
      </c>
    </row>
    <row r="129" spans="2:6" x14ac:dyDescent="0.3">
      <c r="B129" s="97">
        <v>116</v>
      </c>
      <c r="C129" s="98">
        <f t="shared" si="8"/>
        <v>0</v>
      </c>
      <c r="D129" s="99">
        <f t="shared" si="5"/>
        <v>0</v>
      </c>
      <c r="E129" s="99">
        <f t="shared" si="6"/>
        <v>0</v>
      </c>
      <c r="F129" s="99">
        <f t="shared" si="7"/>
        <v>0</v>
      </c>
    </row>
    <row r="130" spans="2:6" x14ac:dyDescent="0.3">
      <c r="B130" s="97">
        <v>117</v>
      </c>
      <c r="C130" s="98">
        <f t="shared" si="8"/>
        <v>0</v>
      </c>
      <c r="D130" s="99">
        <f t="shared" si="5"/>
        <v>0</v>
      </c>
      <c r="E130" s="99">
        <f t="shared" si="6"/>
        <v>0</v>
      </c>
      <c r="F130" s="99">
        <f t="shared" si="7"/>
        <v>0</v>
      </c>
    </row>
    <row r="131" spans="2:6" x14ac:dyDescent="0.3">
      <c r="B131" s="97">
        <v>118</v>
      </c>
      <c r="C131" s="98">
        <f t="shared" si="8"/>
        <v>0</v>
      </c>
      <c r="D131" s="99">
        <f t="shared" si="5"/>
        <v>0</v>
      </c>
      <c r="E131" s="99">
        <f t="shared" si="6"/>
        <v>0</v>
      </c>
      <c r="F131" s="99">
        <f t="shared" si="7"/>
        <v>0</v>
      </c>
    </row>
    <row r="132" spans="2:6" x14ac:dyDescent="0.3">
      <c r="B132" s="97">
        <v>119</v>
      </c>
      <c r="C132" s="98">
        <f t="shared" si="8"/>
        <v>0</v>
      </c>
      <c r="D132" s="99">
        <f t="shared" si="5"/>
        <v>0</v>
      </c>
      <c r="E132" s="99">
        <f t="shared" si="6"/>
        <v>0</v>
      </c>
      <c r="F132" s="99">
        <f t="shared" si="7"/>
        <v>0</v>
      </c>
    </row>
    <row r="133" spans="2:6" x14ac:dyDescent="0.3">
      <c r="B133" s="97">
        <v>120</v>
      </c>
      <c r="C133" s="98">
        <f t="shared" si="8"/>
        <v>0</v>
      </c>
      <c r="D133" s="99">
        <f t="shared" si="5"/>
        <v>0</v>
      </c>
      <c r="E133" s="99">
        <f t="shared" si="6"/>
        <v>0</v>
      </c>
      <c r="F133" s="99">
        <f t="shared" si="7"/>
        <v>0</v>
      </c>
    </row>
  </sheetData>
  <mergeCells count="2">
    <mergeCell ref="B1:F1"/>
    <mergeCell ref="B3:C3"/>
  </mergeCells>
  <conditionalFormatting sqref="B14:F133">
    <cfRule type="expression" dxfId="13" priority="1">
      <formula>$B14=$C$10</formula>
    </cfRule>
    <cfRule type="expression" dxfId="12" priority="2">
      <formula>$B14&gt;$C$10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9487-4DA7-4830-BAC6-210DD8EE5B0F}">
  <dimension ref="B1:G279"/>
  <sheetViews>
    <sheetView workbookViewId="0">
      <selection activeCell="B14" sqref="B14"/>
    </sheetView>
  </sheetViews>
  <sheetFormatPr baseColWidth="10" defaultRowHeight="14.4" x14ac:dyDescent="0.3"/>
  <cols>
    <col min="3" max="3" width="13.109375" bestFit="1" customWidth="1"/>
    <col min="4" max="5" width="18.6640625" bestFit="1" customWidth="1"/>
    <col min="6" max="6" width="14" customWidth="1"/>
    <col min="7" max="7" width="13.33203125" customWidth="1"/>
  </cols>
  <sheetData>
    <row r="1" spans="2:6" ht="15.6" x14ac:dyDescent="0.3">
      <c r="B1" s="153" t="s">
        <v>61</v>
      </c>
      <c r="C1" s="153"/>
      <c r="D1" s="153"/>
      <c r="E1" s="153"/>
      <c r="F1" s="153"/>
    </row>
    <row r="2" spans="2:6" ht="21.6" thickBot="1" x14ac:dyDescent="0.45">
      <c r="B2" s="68"/>
      <c r="C2" s="68"/>
      <c r="D2" s="68"/>
    </row>
    <row r="3" spans="2:6" x14ac:dyDescent="0.3">
      <c r="B3" s="137" t="s">
        <v>11</v>
      </c>
      <c r="C3" s="138" t="s">
        <v>48</v>
      </c>
      <c r="D3" s="108" t="s">
        <v>36</v>
      </c>
      <c r="E3" s="186" t="s">
        <v>60</v>
      </c>
    </row>
    <row r="4" spans="2:6" x14ac:dyDescent="0.3">
      <c r="B4" s="72" t="s">
        <v>3</v>
      </c>
      <c r="C4" s="73"/>
      <c r="D4" s="27" t="e">
        <f>PV(C6,C10,C5,0,1)</f>
        <v>#DIV/0!</v>
      </c>
      <c r="E4" s="187">
        <f>-C4</f>
        <v>0</v>
      </c>
    </row>
    <row r="5" spans="2:6" x14ac:dyDescent="0.3">
      <c r="B5" s="72" t="s">
        <v>50</v>
      </c>
      <c r="C5" s="73"/>
      <c r="D5" s="101" t="e">
        <f>PMT(C6,C10,C4,0,1)</f>
        <v>#DIV/0!</v>
      </c>
    </row>
    <row r="6" spans="2:6" x14ac:dyDescent="0.3">
      <c r="B6" s="72" t="s">
        <v>51</v>
      </c>
      <c r="C6" s="78" t="e">
        <f>C7/C8</f>
        <v>#DIV/0!</v>
      </c>
      <c r="D6" s="79" t="e">
        <f>RATE(C10,C5,C4,0,1)</f>
        <v>#NUM!</v>
      </c>
    </row>
    <row r="7" spans="2:6" x14ac:dyDescent="0.3">
      <c r="B7" s="72" t="s">
        <v>1</v>
      </c>
      <c r="C7" s="82"/>
      <c r="D7" s="83" t="e">
        <f>D6*D8</f>
        <v>#NUM!</v>
      </c>
    </row>
    <row r="8" spans="2:6" x14ac:dyDescent="0.3">
      <c r="B8" s="72" t="s">
        <v>27</v>
      </c>
      <c r="C8" s="7"/>
      <c r="D8" s="29">
        <f>C8</f>
        <v>0</v>
      </c>
    </row>
    <row r="9" spans="2:6" x14ac:dyDescent="0.3">
      <c r="B9" s="72" t="s">
        <v>28</v>
      </c>
      <c r="C9" s="7"/>
      <c r="D9" s="29">
        <f>C9</f>
        <v>0</v>
      </c>
    </row>
    <row r="10" spans="2:6" ht="15" thickBot="1" x14ac:dyDescent="0.35">
      <c r="B10" s="86" t="s">
        <v>52</v>
      </c>
      <c r="C10" s="87">
        <f>C8*C9</f>
        <v>0</v>
      </c>
      <c r="D10" s="88" t="e">
        <f>NPER(C6,C5,C4,0,1)</f>
        <v>#DIV/0!</v>
      </c>
    </row>
    <row r="11" spans="2:6" ht="15" thickBot="1" x14ac:dyDescent="0.35"/>
    <row r="12" spans="2:6" ht="15" thickBot="1" x14ac:dyDescent="0.35">
      <c r="B12" s="89" t="s">
        <v>53</v>
      </c>
      <c r="C12" s="90">
        <f>SUBTOTAL(9,C14:C1330)</f>
        <v>0</v>
      </c>
      <c r="D12" s="90">
        <f t="shared" ref="D12:E12" si="0">SUBTOTAL(9,D14:D1330)</f>
        <v>0</v>
      </c>
      <c r="E12" s="90">
        <f t="shared" si="0"/>
        <v>0</v>
      </c>
      <c r="F12" s="109" t="e">
        <f>-D4</f>
        <v>#DIV/0!</v>
      </c>
    </row>
    <row r="13" spans="2:6" ht="15" thickBot="1" x14ac:dyDescent="0.35">
      <c r="B13" s="94" t="s">
        <v>54</v>
      </c>
      <c r="C13" s="95" t="s">
        <v>55</v>
      </c>
      <c r="D13" s="95" t="s">
        <v>56</v>
      </c>
      <c r="E13" s="95" t="s">
        <v>57</v>
      </c>
      <c r="F13" s="96" t="s">
        <v>58</v>
      </c>
    </row>
    <row r="14" spans="2:6" x14ac:dyDescent="0.3">
      <c r="B14" s="97">
        <v>1</v>
      </c>
      <c r="C14" s="98">
        <f>$C$5</f>
        <v>0</v>
      </c>
      <c r="D14" s="99">
        <v>0</v>
      </c>
      <c r="E14" s="99">
        <f>C14-D14</f>
        <v>0</v>
      </c>
      <c r="F14" s="99" t="e">
        <f>F12-E14</f>
        <v>#DIV/0!</v>
      </c>
    </row>
    <row r="15" spans="2:6" x14ac:dyDescent="0.3">
      <c r="B15" s="97">
        <v>2</v>
      </c>
      <c r="C15" s="98">
        <f>IF(B15&gt;$C$10,,$C$5)</f>
        <v>0</v>
      </c>
      <c r="D15" s="99">
        <f>IF(B15&gt;$C$10,,$C$6*F14)</f>
        <v>0</v>
      </c>
      <c r="E15" s="99">
        <f>IF(B15&gt;$C$10,,C15-D15)</f>
        <v>0</v>
      </c>
      <c r="F15" s="99">
        <f>IF(B15&gt;$C$10,,F14-E15)</f>
        <v>0</v>
      </c>
    </row>
    <row r="16" spans="2:6" x14ac:dyDescent="0.3">
      <c r="B16" s="97">
        <v>3</v>
      </c>
      <c r="C16" s="98">
        <f t="shared" ref="C16:C79" si="1">IF(B16&gt;$C$10,,$C$5)</f>
        <v>0</v>
      </c>
      <c r="D16" s="99">
        <f t="shared" ref="D16:D79" si="2">IF(B16&gt;$C$10,,$C$6*F15)</f>
        <v>0</v>
      </c>
      <c r="E16" s="99">
        <f t="shared" ref="E16:E79" si="3">IF(B16&gt;$C$10,,C16-D16)</f>
        <v>0</v>
      </c>
      <c r="F16" s="99">
        <f t="shared" ref="F16:F79" si="4">IF(B16&gt;$C$10,,F15-E16)</f>
        <v>0</v>
      </c>
    </row>
    <row r="17" spans="2:6" x14ac:dyDescent="0.3">
      <c r="B17" s="97">
        <v>4</v>
      </c>
      <c r="C17" s="98">
        <f t="shared" si="1"/>
        <v>0</v>
      </c>
      <c r="D17" s="99">
        <f t="shared" si="2"/>
        <v>0</v>
      </c>
      <c r="E17" s="99">
        <f t="shared" si="3"/>
        <v>0</v>
      </c>
      <c r="F17" s="99">
        <f t="shared" si="4"/>
        <v>0</v>
      </c>
    </row>
    <row r="18" spans="2:6" x14ac:dyDescent="0.3">
      <c r="B18" s="97">
        <v>5</v>
      </c>
      <c r="C18" s="98">
        <f t="shared" si="1"/>
        <v>0</v>
      </c>
      <c r="D18" s="99">
        <f t="shared" si="2"/>
        <v>0</v>
      </c>
      <c r="E18" s="99">
        <f t="shared" si="3"/>
        <v>0</v>
      </c>
      <c r="F18" s="99">
        <f t="shared" si="4"/>
        <v>0</v>
      </c>
    </row>
    <row r="19" spans="2:6" x14ac:dyDescent="0.3">
      <c r="B19" s="97">
        <v>6</v>
      </c>
      <c r="C19" s="98">
        <f t="shared" si="1"/>
        <v>0</v>
      </c>
      <c r="D19" s="99">
        <f t="shared" si="2"/>
        <v>0</v>
      </c>
      <c r="E19" s="99">
        <f t="shared" si="3"/>
        <v>0</v>
      </c>
      <c r="F19" s="99">
        <f t="shared" si="4"/>
        <v>0</v>
      </c>
    </row>
    <row r="20" spans="2:6" x14ac:dyDescent="0.3">
      <c r="B20" s="97">
        <v>7</v>
      </c>
      <c r="C20" s="98">
        <f t="shared" si="1"/>
        <v>0</v>
      </c>
      <c r="D20" s="99">
        <f t="shared" si="2"/>
        <v>0</v>
      </c>
      <c r="E20" s="99">
        <f t="shared" si="3"/>
        <v>0</v>
      </c>
      <c r="F20" s="99">
        <f t="shared" si="4"/>
        <v>0</v>
      </c>
    </row>
    <row r="21" spans="2:6" x14ac:dyDescent="0.3">
      <c r="B21" s="97">
        <v>8</v>
      </c>
      <c r="C21" s="98">
        <f t="shared" si="1"/>
        <v>0</v>
      </c>
      <c r="D21" s="99">
        <f t="shared" si="2"/>
        <v>0</v>
      </c>
      <c r="E21" s="99">
        <f t="shared" si="3"/>
        <v>0</v>
      </c>
      <c r="F21" s="99">
        <f t="shared" si="4"/>
        <v>0</v>
      </c>
    </row>
    <row r="22" spans="2:6" x14ac:dyDescent="0.3">
      <c r="B22" s="97">
        <v>9</v>
      </c>
      <c r="C22" s="98">
        <f t="shared" si="1"/>
        <v>0</v>
      </c>
      <c r="D22" s="99">
        <f t="shared" si="2"/>
        <v>0</v>
      </c>
      <c r="E22" s="99">
        <f t="shared" si="3"/>
        <v>0</v>
      </c>
      <c r="F22" s="99">
        <f t="shared" si="4"/>
        <v>0</v>
      </c>
    </row>
    <row r="23" spans="2:6" x14ac:dyDescent="0.3">
      <c r="B23" s="97">
        <v>10</v>
      </c>
      <c r="C23" s="98">
        <f t="shared" si="1"/>
        <v>0</v>
      </c>
      <c r="D23" s="99">
        <f t="shared" si="2"/>
        <v>0</v>
      </c>
      <c r="E23" s="99">
        <f t="shared" si="3"/>
        <v>0</v>
      </c>
      <c r="F23" s="99">
        <f t="shared" si="4"/>
        <v>0</v>
      </c>
    </row>
    <row r="24" spans="2:6" x14ac:dyDescent="0.3">
      <c r="B24" s="97">
        <v>11</v>
      </c>
      <c r="C24" s="98">
        <f t="shared" si="1"/>
        <v>0</v>
      </c>
      <c r="D24" s="99">
        <f t="shared" si="2"/>
        <v>0</v>
      </c>
      <c r="E24" s="99">
        <f t="shared" si="3"/>
        <v>0</v>
      </c>
      <c r="F24" s="99">
        <f t="shared" si="4"/>
        <v>0</v>
      </c>
    </row>
    <row r="25" spans="2:6" x14ac:dyDescent="0.3">
      <c r="B25" s="97">
        <v>12</v>
      </c>
      <c r="C25" s="98">
        <f t="shared" si="1"/>
        <v>0</v>
      </c>
      <c r="D25" s="99">
        <f t="shared" si="2"/>
        <v>0</v>
      </c>
      <c r="E25" s="99">
        <f t="shared" si="3"/>
        <v>0</v>
      </c>
      <c r="F25" s="99">
        <f t="shared" si="4"/>
        <v>0</v>
      </c>
    </row>
    <row r="26" spans="2:6" x14ac:dyDescent="0.3">
      <c r="B26" s="97">
        <v>13</v>
      </c>
      <c r="C26" s="98">
        <f t="shared" si="1"/>
        <v>0</v>
      </c>
      <c r="D26" s="99">
        <f t="shared" si="2"/>
        <v>0</v>
      </c>
      <c r="E26" s="99">
        <f t="shared" si="3"/>
        <v>0</v>
      </c>
      <c r="F26" s="99">
        <f t="shared" si="4"/>
        <v>0</v>
      </c>
    </row>
    <row r="27" spans="2:6" x14ac:dyDescent="0.3">
      <c r="B27" s="97">
        <v>14</v>
      </c>
      <c r="C27" s="98">
        <f t="shared" si="1"/>
        <v>0</v>
      </c>
      <c r="D27" s="99">
        <f t="shared" si="2"/>
        <v>0</v>
      </c>
      <c r="E27" s="99">
        <f t="shared" si="3"/>
        <v>0</v>
      </c>
      <c r="F27" s="99">
        <f t="shared" si="4"/>
        <v>0</v>
      </c>
    </row>
    <row r="28" spans="2:6" x14ac:dyDescent="0.3">
      <c r="B28" s="97">
        <v>15</v>
      </c>
      <c r="C28" s="98">
        <f t="shared" si="1"/>
        <v>0</v>
      </c>
      <c r="D28" s="99">
        <f t="shared" si="2"/>
        <v>0</v>
      </c>
      <c r="E28" s="99">
        <f t="shared" si="3"/>
        <v>0</v>
      </c>
      <c r="F28" s="99">
        <f t="shared" si="4"/>
        <v>0</v>
      </c>
    </row>
    <row r="29" spans="2:6" x14ac:dyDescent="0.3">
      <c r="B29" s="97">
        <v>16</v>
      </c>
      <c r="C29" s="98">
        <f t="shared" si="1"/>
        <v>0</v>
      </c>
      <c r="D29" s="99">
        <f t="shared" si="2"/>
        <v>0</v>
      </c>
      <c r="E29" s="99">
        <f t="shared" si="3"/>
        <v>0</v>
      </c>
      <c r="F29" s="99">
        <f t="shared" si="4"/>
        <v>0</v>
      </c>
    </row>
    <row r="30" spans="2:6" x14ac:dyDescent="0.3">
      <c r="B30" s="97">
        <v>17</v>
      </c>
      <c r="C30" s="98">
        <f t="shared" si="1"/>
        <v>0</v>
      </c>
      <c r="D30" s="99">
        <f t="shared" si="2"/>
        <v>0</v>
      </c>
      <c r="E30" s="99">
        <f t="shared" si="3"/>
        <v>0</v>
      </c>
      <c r="F30" s="99">
        <f t="shared" si="4"/>
        <v>0</v>
      </c>
    </row>
    <row r="31" spans="2:6" x14ac:dyDescent="0.3">
      <c r="B31" s="97">
        <v>18</v>
      </c>
      <c r="C31" s="98">
        <f t="shared" si="1"/>
        <v>0</v>
      </c>
      <c r="D31" s="99">
        <f t="shared" si="2"/>
        <v>0</v>
      </c>
      <c r="E31" s="99">
        <f t="shared" si="3"/>
        <v>0</v>
      </c>
      <c r="F31" s="99">
        <f t="shared" si="4"/>
        <v>0</v>
      </c>
    </row>
    <row r="32" spans="2:6" x14ac:dyDescent="0.3">
      <c r="B32" s="97">
        <v>19</v>
      </c>
      <c r="C32" s="98">
        <f t="shared" si="1"/>
        <v>0</v>
      </c>
      <c r="D32" s="99">
        <f t="shared" si="2"/>
        <v>0</v>
      </c>
      <c r="E32" s="99">
        <f t="shared" si="3"/>
        <v>0</v>
      </c>
      <c r="F32" s="99">
        <f t="shared" si="4"/>
        <v>0</v>
      </c>
    </row>
    <row r="33" spans="2:6" x14ac:dyDescent="0.3">
      <c r="B33" s="97">
        <v>20</v>
      </c>
      <c r="C33" s="98">
        <f t="shared" si="1"/>
        <v>0</v>
      </c>
      <c r="D33" s="99">
        <f t="shared" si="2"/>
        <v>0</v>
      </c>
      <c r="E33" s="99">
        <f t="shared" si="3"/>
        <v>0</v>
      </c>
      <c r="F33" s="99">
        <f t="shared" si="4"/>
        <v>0</v>
      </c>
    </row>
    <row r="34" spans="2:6" x14ac:dyDescent="0.3">
      <c r="B34" s="97">
        <v>21</v>
      </c>
      <c r="C34" s="98">
        <f t="shared" si="1"/>
        <v>0</v>
      </c>
      <c r="D34" s="99">
        <f t="shared" si="2"/>
        <v>0</v>
      </c>
      <c r="E34" s="99">
        <f t="shared" si="3"/>
        <v>0</v>
      </c>
      <c r="F34" s="99">
        <f t="shared" si="4"/>
        <v>0</v>
      </c>
    </row>
    <row r="35" spans="2:6" x14ac:dyDescent="0.3">
      <c r="B35" s="97">
        <v>22</v>
      </c>
      <c r="C35" s="98">
        <f t="shared" si="1"/>
        <v>0</v>
      </c>
      <c r="D35" s="99">
        <f t="shared" si="2"/>
        <v>0</v>
      </c>
      <c r="E35" s="99">
        <f t="shared" si="3"/>
        <v>0</v>
      </c>
      <c r="F35" s="99">
        <f t="shared" si="4"/>
        <v>0</v>
      </c>
    </row>
    <row r="36" spans="2:6" x14ac:dyDescent="0.3">
      <c r="B36" s="97">
        <v>23</v>
      </c>
      <c r="C36" s="98">
        <f t="shared" si="1"/>
        <v>0</v>
      </c>
      <c r="D36" s="99">
        <f t="shared" si="2"/>
        <v>0</v>
      </c>
      <c r="E36" s="99">
        <f t="shared" si="3"/>
        <v>0</v>
      </c>
      <c r="F36" s="99">
        <f t="shared" si="4"/>
        <v>0</v>
      </c>
    </row>
    <row r="37" spans="2:6" x14ac:dyDescent="0.3">
      <c r="B37" s="97">
        <v>24</v>
      </c>
      <c r="C37" s="98">
        <f t="shared" si="1"/>
        <v>0</v>
      </c>
      <c r="D37" s="99">
        <f t="shared" si="2"/>
        <v>0</v>
      </c>
      <c r="E37" s="99">
        <f t="shared" si="3"/>
        <v>0</v>
      </c>
      <c r="F37" s="99">
        <f t="shared" si="4"/>
        <v>0</v>
      </c>
    </row>
    <row r="38" spans="2:6" x14ac:dyDescent="0.3">
      <c r="B38" s="97">
        <v>25</v>
      </c>
      <c r="C38" s="98">
        <f t="shared" si="1"/>
        <v>0</v>
      </c>
      <c r="D38" s="99">
        <f t="shared" si="2"/>
        <v>0</v>
      </c>
      <c r="E38" s="99">
        <f t="shared" si="3"/>
        <v>0</v>
      </c>
      <c r="F38" s="99">
        <f t="shared" si="4"/>
        <v>0</v>
      </c>
    </row>
    <row r="39" spans="2:6" x14ac:dyDescent="0.3">
      <c r="B39" s="97">
        <v>26</v>
      </c>
      <c r="C39" s="98">
        <f t="shared" si="1"/>
        <v>0</v>
      </c>
      <c r="D39" s="99">
        <f t="shared" si="2"/>
        <v>0</v>
      </c>
      <c r="E39" s="99">
        <f t="shared" si="3"/>
        <v>0</v>
      </c>
      <c r="F39" s="99">
        <f t="shared" si="4"/>
        <v>0</v>
      </c>
    </row>
    <row r="40" spans="2:6" x14ac:dyDescent="0.3">
      <c r="B40" s="97">
        <v>27</v>
      </c>
      <c r="C40" s="98">
        <f t="shared" si="1"/>
        <v>0</v>
      </c>
      <c r="D40" s="99">
        <f t="shared" si="2"/>
        <v>0</v>
      </c>
      <c r="E40" s="99">
        <f t="shared" si="3"/>
        <v>0</v>
      </c>
      <c r="F40" s="99">
        <f t="shared" si="4"/>
        <v>0</v>
      </c>
    </row>
    <row r="41" spans="2:6" x14ac:dyDescent="0.3">
      <c r="B41" s="97">
        <v>28</v>
      </c>
      <c r="C41" s="98">
        <f t="shared" si="1"/>
        <v>0</v>
      </c>
      <c r="D41" s="99">
        <f t="shared" si="2"/>
        <v>0</v>
      </c>
      <c r="E41" s="99">
        <f t="shared" si="3"/>
        <v>0</v>
      </c>
      <c r="F41" s="99">
        <f t="shared" si="4"/>
        <v>0</v>
      </c>
    </row>
    <row r="42" spans="2:6" x14ac:dyDescent="0.3">
      <c r="B42" s="97">
        <v>29</v>
      </c>
      <c r="C42" s="98">
        <f t="shared" si="1"/>
        <v>0</v>
      </c>
      <c r="D42" s="99">
        <f t="shared" si="2"/>
        <v>0</v>
      </c>
      <c r="E42" s="99">
        <f t="shared" si="3"/>
        <v>0</v>
      </c>
      <c r="F42" s="99">
        <f t="shared" si="4"/>
        <v>0</v>
      </c>
    </row>
    <row r="43" spans="2:6" x14ac:dyDescent="0.3">
      <c r="B43" s="97">
        <v>30</v>
      </c>
      <c r="C43" s="98">
        <f t="shared" si="1"/>
        <v>0</v>
      </c>
      <c r="D43" s="99">
        <f t="shared" si="2"/>
        <v>0</v>
      </c>
      <c r="E43" s="99">
        <f t="shared" si="3"/>
        <v>0</v>
      </c>
      <c r="F43" s="99">
        <f t="shared" si="4"/>
        <v>0</v>
      </c>
    </row>
    <row r="44" spans="2:6" x14ac:dyDescent="0.3">
      <c r="B44" s="97">
        <v>31</v>
      </c>
      <c r="C44" s="98">
        <f t="shared" si="1"/>
        <v>0</v>
      </c>
      <c r="D44" s="99">
        <f t="shared" si="2"/>
        <v>0</v>
      </c>
      <c r="E44" s="99">
        <f t="shared" si="3"/>
        <v>0</v>
      </c>
      <c r="F44" s="99">
        <f t="shared" si="4"/>
        <v>0</v>
      </c>
    </row>
    <row r="45" spans="2:6" x14ac:dyDescent="0.3">
      <c r="B45" s="97">
        <v>32</v>
      </c>
      <c r="C45" s="98">
        <f t="shared" si="1"/>
        <v>0</v>
      </c>
      <c r="D45" s="99">
        <f t="shared" si="2"/>
        <v>0</v>
      </c>
      <c r="E45" s="99">
        <f t="shared" si="3"/>
        <v>0</v>
      </c>
      <c r="F45" s="99">
        <f t="shared" si="4"/>
        <v>0</v>
      </c>
    </row>
    <row r="46" spans="2:6" x14ac:dyDescent="0.3">
      <c r="B46" s="97">
        <v>33</v>
      </c>
      <c r="C46" s="98">
        <f t="shared" si="1"/>
        <v>0</v>
      </c>
      <c r="D46" s="99">
        <f t="shared" si="2"/>
        <v>0</v>
      </c>
      <c r="E46" s="99">
        <f t="shared" si="3"/>
        <v>0</v>
      </c>
      <c r="F46" s="99">
        <f t="shared" si="4"/>
        <v>0</v>
      </c>
    </row>
    <row r="47" spans="2:6" x14ac:dyDescent="0.3">
      <c r="B47" s="97">
        <v>34</v>
      </c>
      <c r="C47" s="98">
        <f t="shared" si="1"/>
        <v>0</v>
      </c>
      <c r="D47" s="99">
        <f t="shared" si="2"/>
        <v>0</v>
      </c>
      <c r="E47" s="99">
        <f t="shared" si="3"/>
        <v>0</v>
      </c>
      <c r="F47" s="99">
        <f t="shared" si="4"/>
        <v>0</v>
      </c>
    </row>
    <row r="48" spans="2:6" x14ac:dyDescent="0.3">
      <c r="B48" s="97">
        <v>35</v>
      </c>
      <c r="C48" s="98">
        <f t="shared" si="1"/>
        <v>0</v>
      </c>
      <c r="D48" s="99">
        <f t="shared" si="2"/>
        <v>0</v>
      </c>
      <c r="E48" s="99">
        <f t="shared" si="3"/>
        <v>0</v>
      </c>
      <c r="F48" s="99">
        <f t="shared" si="4"/>
        <v>0</v>
      </c>
    </row>
    <row r="49" spans="2:6" x14ac:dyDescent="0.3">
      <c r="B49" s="97">
        <v>36</v>
      </c>
      <c r="C49" s="98">
        <f t="shared" si="1"/>
        <v>0</v>
      </c>
      <c r="D49" s="99">
        <f t="shared" si="2"/>
        <v>0</v>
      </c>
      <c r="E49" s="99">
        <f t="shared" si="3"/>
        <v>0</v>
      </c>
      <c r="F49" s="99">
        <f t="shared" si="4"/>
        <v>0</v>
      </c>
    </row>
    <row r="50" spans="2:6" x14ac:dyDescent="0.3">
      <c r="B50" s="97">
        <v>37</v>
      </c>
      <c r="C50" s="98">
        <f t="shared" si="1"/>
        <v>0</v>
      </c>
      <c r="D50" s="99">
        <f t="shared" si="2"/>
        <v>0</v>
      </c>
      <c r="E50" s="99">
        <f t="shared" si="3"/>
        <v>0</v>
      </c>
      <c r="F50" s="99">
        <f t="shared" si="4"/>
        <v>0</v>
      </c>
    </row>
    <row r="51" spans="2:6" x14ac:dyDescent="0.3">
      <c r="B51" s="97">
        <v>38</v>
      </c>
      <c r="C51" s="98">
        <f t="shared" si="1"/>
        <v>0</v>
      </c>
      <c r="D51" s="99">
        <f t="shared" si="2"/>
        <v>0</v>
      </c>
      <c r="E51" s="99">
        <f t="shared" si="3"/>
        <v>0</v>
      </c>
      <c r="F51" s="99">
        <f t="shared" si="4"/>
        <v>0</v>
      </c>
    </row>
    <row r="52" spans="2:6" x14ac:dyDescent="0.3">
      <c r="B52" s="97">
        <v>39</v>
      </c>
      <c r="C52" s="98">
        <f t="shared" si="1"/>
        <v>0</v>
      </c>
      <c r="D52" s="99">
        <f t="shared" si="2"/>
        <v>0</v>
      </c>
      <c r="E52" s="99">
        <f t="shared" si="3"/>
        <v>0</v>
      </c>
      <c r="F52" s="99">
        <f t="shared" si="4"/>
        <v>0</v>
      </c>
    </row>
    <row r="53" spans="2:6" x14ac:dyDescent="0.3">
      <c r="B53" s="97">
        <v>40</v>
      </c>
      <c r="C53" s="98">
        <f t="shared" si="1"/>
        <v>0</v>
      </c>
      <c r="D53" s="99">
        <f t="shared" si="2"/>
        <v>0</v>
      </c>
      <c r="E53" s="99">
        <f t="shared" si="3"/>
        <v>0</v>
      </c>
      <c r="F53" s="99">
        <f t="shared" si="4"/>
        <v>0</v>
      </c>
    </row>
    <row r="54" spans="2:6" x14ac:dyDescent="0.3">
      <c r="B54" s="97">
        <v>41</v>
      </c>
      <c r="C54" s="98">
        <f t="shared" si="1"/>
        <v>0</v>
      </c>
      <c r="D54" s="99">
        <f t="shared" si="2"/>
        <v>0</v>
      </c>
      <c r="E54" s="99">
        <f t="shared" si="3"/>
        <v>0</v>
      </c>
      <c r="F54" s="99">
        <f t="shared" si="4"/>
        <v>0</v>
      </c>
    </row>
    <row r="55" spans="2:6" x14ac:dyDescent="0.3">
      <c r="B55" s="97">
        <v>42</v>
      </c>
      <c r="C55" s="98">
        <f t="shared" si="1"/>
        <v>0</v>
      </c>
      <c r="D55" s="99">
        <f t="shared" si="2"/>
        <v>0</v>
      </c>
      <c r="E55" s="99">
        <f t="shared" si="3"/>
        <v>0</v>
      </c>
      <c r="F55" s="99">
        <f t="shared" si="4"/>
        <v>0</v>
      </c>
    </row>
    <row r="56" spans="2:6" x14ac:dyDescent="0.3">
      <c r="B56" s="97">
        <v>43</v>
      </c>
      <c r="C56" s="98">
        <f t="shared" si="1"/>
        <v>0</v>
      </c>
      <c r="D56" s="99">
        <f t="shared" si="2"/>
        <v>0</v>
      </c>
      <c r="E56" s="99">
        <f t="shared" si="3"/>
        <v>0</v>
      </c>
      <c r="F56" s="99">
        <f t="shared" si="4"/>
        <v>0</v>
      </c>
    </row>
    <row r="57" spans="2:6" x14ac:dyDescent="0.3">
      <c r="B57" s="97">
        <v>44</v>
      </c>
      <c r="C57" s="98">
        <f t="shared" si="1"/>
        <v>0</v>
      </c>
      <c r="D57" s="99">
        <f t="shared" si="2"/>
        <v>0</v>
      </c>
      <c r="E57" s="99">
        <f t="shared" si="3"/>
        <v>0</v>
      </c>
      <c r="F57" s="99">
        <f t="shared" si="4"/>
        <v>0</v>
      </c>
    </row>
    <row r="58" spans="2:6" x14ac:dyDescent="0.3">
      <c r="B58" s="97">
        <v>45</v>
      </c>
      <c r="C58" s="98">
        <f t="shared" si="1"/>
        <v>0</v>
      </c>
      <c r="D58" s="99">
        <f t="shared" si="2"/>
        <v>0</v>
      </c>
      <c r="E58" s="99">
        <f t="shared" si="3"/>
        <v>0</v>
      </c>
      <c r="F58" s="99">
        <f t="shared" si="4"/>
        <v>0</v>
      </c>
    </row>
    <row r="59" spans="2:6" x14ac:dyDescent="0.3">
      <c r="B59" s="97">
        <v>46</v>
      </c>
      <c r="C59" s="98">
        <f t="shared" si="1"/>
        <v>0</v>
      </c>
      <c r="D59" s="99">
        <f t="shared" si="2"/>
        <v>0</v>
      </c>
      <c r="E59" s="99">
        <f t="shared" si="3"/>
        <v>0</v>
      </c>
      <c r="F59" s="99">
        <f t="shared" si="4"/>
        <v>0</v>
      </c>
    </row>
    <row r="60" spans="2:6" x14ac:dyDescent="0.3">
      <c r="B60" s="97">
        <v>47</v>
      </c>
      <c r="C60" s="98">
        <f t="shared" si="1"/>
        <v>0</v>
      </c>
      <c r="D60" s="99">
        <f t="shared" si="2"/>
        <v>0</v>
      </c>
      <c r="E60" s="99">
        <f t="shared" si="3"/>
        <v>0</v>
      </c>
      <c r="F60" s="99">
        <f t="shared" si="4"/>
        <v>0</v>
      </c>
    </row>
    <row r="61" spans="2:6" x14ac:dyDescent="0.3">
      <c r="B61" s="97">
        <v>48</v>
      </c>
      <c r="C61" s="98">
        <f t="shared" si="1"/>
        <v>0</v>
      </c>
      <c r="D61" s="99">
        <f t="shared" si="2"/>
        <v>0</v>
      </c>
      <c r="E61" s="99">
        <f t="shared" si="3"/>
        <v>0</v>
      </c>
      <c r="F61" s="99">
        <f t="shared" si="4"/>
        <v>0</v>
      </c>
    </row>
    <row r="62" spans="2:6" x14ac:dyDescent="0.3">
      <c r="B62" s="97">
        <v>49</v>
      </c>
      <c r="C62" s="98">
        <f t="shared" si="1"/>
        <v>0</v>
      </c>
      <c r="D62" s="99">
        <f t="shared" si="2"/>
        <v>0</v>
      </c>
      <c r="E62" s="99">
        <f t="shared" si="3"/>
        <v>0</v>
      </c>
      <c r="F62" s="99">
        <f t="shared" si="4"/>
        <v>0</v>
      </c>
    </row>
    <row r="63" spans="2:6" x14ac:dyDescent="0.3">
      <c r="B63" s="97">
        <v>50</v>
      </c>
      <c r="C63" s="98">
        <f t="shared" si="1"/>
        <v>0</v>
      </c>
      <c r="D63" s="99">
        <f t="shared" si="2"/>
        <v>0</v>
      </c>
      <c r="E63" s="99">
        <f t="shared" si="3"/>
        <v>0</v>
      </c>
      <c r="F63" s="99">
        <f t="shared" si="4"/>
        <v>0</v>
      </c>
    </row>
    <row r="64" spans="2:6" x14ac:dyDescent="0.3">
      <c r="B64" s="97">
        <v>51</v>
      </c>
      <c r="C64" s="98">
        <f t="shared" si="1"/>
        <v>0</v>
      </c>
      <c r="D64" s="99">
        <f t="shared" si="2"/>
        <v>0</v>
      </c>
      <c r="E64" s="99">
        <f t="shared" si="3"/>
        <v>0</v>
      </c>
      <c r="F64" s="99">
        <f t="shared" si="4"/>
        <v>0</v>
      </c>
    </row>
    <row r="65" spans="2:6" x14ac:dyDescent="0.3">
      <c r="B65" s="97">
        <v>52</v>
      </c>
      <c r="C65" s="98">
        <f t="shared" si="1"/>
        <v>0</v>
      </c>
      <c r="D65" s="99">
        <f t="shared" si="2"/>
        <v>0</v>
      </c>
      <c r="E65" s="99">
        <f t="shared" si="3"/>
        <v>0</v>
      </c>
      <c r="F65" s="99">
        <f t="shared" si="4"/>
        <v>0</v>
      </c>
    </row>
    <row r="66" spans="2:6" x14ac:dyDescent="0.3">
      <c r="B66" s="97">
        <v>53</v>
      </c>
      <c r="C66" s="98">
        <f t="shared" si="1"/>
        <v>0</v>
      </c>
      <c r="D66" s="99">
        <f t="shared" si="2"/>
        <v>0</v>
      </c>
      <c r="E66" s="99">
        <f t="shared" si="3"/>
        <v>0</v>
      </c>
      <c r="F66" s="99">
        <f t="shared" si="4"/>
        <v>0</v>
      </c>
    </row>
    <row r="67" spans="2:6" x14ac:dyDescent="0.3">
      <c r="B67" s="97">
        <v>54</v>
      </c>
      <c r="C67" s="98">
        <f t="shared" si="1"/>
        <v>0</v>
      </c>
      <c r="D67" s="99">
        <f t="shared" si="2"/>
        <v>0</v>
      </c>
      <c r="E67" s="99">
        <f t="shared" si="3"/>
        <v>0</v>
      </c>
      <c r="F67" s="99">
        <f t="shared" si="4"/>
        <v>0</v>
      </c>
    </row>
    <row r="68" spans="2:6" x14ac:dyDescent="0.3">
      <c r="B68" s="97">
        <v>55</v>
      </c>
      <c r="C68" s="98">
        <f t="shared" si="1"/>
        <v>0</v>
      </c>
      <c r="D68" s="99">
        <f t="shared" si="2"/>
        <v>0</v>
      </c>
      <c r="E68" s="99">
        <f t="shared" si="3"/>
        <v>0</v>
      </c>
      <c r="F68" s="99">
        <f t="shared" si="4"/>
        <v>0</v>
      </c>
    </row>
    <row r="69" spans="2:6" x14ac:dyDescent="0.3">
      <c r="B69" s="97">
        <v>56</v>
      </c>
      <c r="C69" s="98">
        <f t="shared" si="1"/>
        <v>0</v>
      </c>
      <c r="D69" s="99">
        <f t="shared" si="2"/>
        <v>0</v>
      </c>
      <c r="E69" s="99">
        <f t="shared" si="3"/>
        <v>0</v>
      </c>
      <c r="F69" s="99">
        <f t="shared" si="4"/>
        <v>0</v>
      </c>
    </row>
    <row r="70" spans="2:6" x14ac:dyDescent="0.3">
      <c r="B70" s="97">
        <v>57</v>
      </c>
      <c r="C70" s="98">
        <f t="shared" si="1"/>
        <v>0</v>
      </c>
      <c r="D70" s="99">
        <f t="shared" si="2"/>
        <v>0</v>
      </c>
      <c r="E70" s="99">
        <f t="shared" si="3"/>
        <v>0</v>
      </c>
      <c r="F70" s="99">
        <f t="shared" si="4"/>
        <v>0</v>
      </c>
    </row>
    <row r="71" spans="2:6" x14ac:dyDescent="0.3">
      <c r="B71" s="97">
        <v>58</v>
      </c>
      <c r="C71" s="98">
        <f t="shared" si="1"/>
        <v>0</v>
      </c>
      <c r="D71" s="99">
        <f t="shared" si="2"/>
        <v>0</v>
      </c>
      <c r="E71" s="99">
        <f t="shared" si="3"/>
        <v>0</v>
      </c>
      <c r="F71" s="99">
        <f t="shared" si="4"/>
        <v>0</v>
      </c>
    </row>
    <row r="72" spans="2:6" x14ac:dyDescent="0.3">
      <c r="B72" s="97">
        <v>59</v>
      </c>
      <c r="C72" s="98">
        <f t="shared" si="1"/>
        <v>0</v>
      </c>
      <c r="D72" s="99">
        <f t="shared" si="2"/>
        <v>0</v>
      </c>
      <c r="E72" s="99">
        <f t="shared" si="3"/>
        <v>0</v>
      </c>
      <c r="F72" s="99">
        <f t="shared" si="4"/>
        <v>0</v>
      </c>
    </row>
    <row r="73" spans="2:6" x14ac:dyDescent="0.3">
      <c r="B73" s="97">
        <v>60</v>
      </c>
      <c r="C73" s="98">
        <f t="shared" si="1"/>
        <v>0</v>
      </c>
      <c r="D73" s="99">
        <f t="shared" si="2"/>
        <v>0</v>
      </c>
      <c r="E73" s="99">
        <f t="shared" si="3"/>
        <v>0</v>
      </c>
      <c r="F73" s="99">
        <f t="shared" si="4"/>
        <v>0</v>
      </c>
    </row>
    <row r="74" spans="2:6" x14ac:dyDescent="0.3">
      <c r="B74" s="97">
        <v>61</v>
      </c>
      <c r="C74" s="98">
        <f t="shared" si="1"/>
        <v>0</v>
      </c>
      <c r="D74" s="99">
        <f t="shared" si="2"/>
        <v>0</v>
      </c>
      <c r="E74" s="99">
        <f t="shared" si="3"/>
        <v>0</v>
      </c>
      <c r="F74" s="99">
        <f t="shared" si="4"/>
        <v>0</v>
      </c>
    </row>
    <row r="75" spans="2:6" x14ac:dyDescent="0.3">
      <c r="B75" s="97">
        <v>62</v>
      </c>
      <c r="C75" s="98">
        <f t="shared" si="1"/>
        <v>0</v>
      </c>
      <c r="D75" s="99">
        <f t="shared" si="2"/>
        <v>0</v>
      </c>
      <c r="E75" s="99">
        <f t="shared" si="3"/>
        <v>0</v>
      </c>
      <c r="F75" s="99">
        <f t="shared" si="4"/>
        <v>0</v>
      </c>
    </row>
    <row r="76" spans="2:6" x14ac:dyDescent="0.3">
      <c r="B76" s="97">
        <v>63</v>
      </c>
      <c r="C76" s="98">
        <f t="shared" si="1"/>
        <v>0</v>
      </c>
      <c r="D76" s="99">
        <f t="shared" si="2"/>
        <v>0</v>
      </c>
      <c r="E76" s="99">
        <f t="shared" si="3"/>
        <v>0</v>
      </c>
      <c r="F76" s="99">
        <f t="shared" si="4"/>
        <v>0</v>
      </c>
    </row>
    <row r="77" spans="2:6" x14ac:dyDescent="0.3">
      <c r="B77" s="97">
        <v>64</v>
      </c>
      <c r="C77" s="98">
        <f t="shared" si="1"/>
        <v>0</v>
      </c>
      <c r="D77" s="99">
        <f t="shared" si="2"/>
        <v>0</v>
      </c>
      <c r="E77" s="99">
        <f t="shared" si="3"/>
        <v>0</v>
      </c>
      <c r="F77" s="99">
        <f t="shared" si="4"/>
        <v>0</v>
      </c>
    </row>
    <row r="78" spans="2:6" x14ac:dyDescent="0.3">
      <c r="B78" s="97">
        <v>65</v>
      </c>
      <c r="C78" s="98">
        <f t="shared" si="1"/>
        <v>0</v>
      </c>
      <c r="D78" s="99">
        <f t="shared" si="2"/>
        <v>0</v>
      </c>
      <c r="E78" s="99">
        <f t="shared" si="3"/>
        <v>0</v>
      </c>
      <c r="F78" s="99">
        <f t="shared" si="4"/>
        <v>0</v>
      </c>
    </row>
    <row r="79" spans="2:6" x14ac:dyDescent="0.3">
      <c r="B79" s="97">
        <v>66</v>
      </c>
      <c r="C79" s="98">
        <f t="shared" si="1"/>
        <v>0</v>
      </c>
      <c r="D79" s="99">
        <f t="shared" si="2"/>
        <v>0</v>
      </c>
      <c r="E79" s="99">
        <f t="shared" si="3"/>
        <v>0</v>
      </c>
      <c r="F79" s="99">
        <f t="shared" si="4"/>
        <v>0</v>
      </c>
    </row>
    <row r="80" spans="2:6" x14ac:dyDescent="0.3">
      <c r="B80" s="97">
        <v>67</v>
      </c>
      <c r="C80" s="98">
        <f t="shared" ref="C80:C133" si="5">IF(B80&gt;$C$10,,$C$5)</f>
        <v>0</v>
      </c>
      <c r="D80" s="99">
        <f t="shared" ref="D80:D133" si="6">IF(B80&gt;$C$10,,$C$6*F79)</f>
        <v>0</v>
      </c>
      <c r="E80" s="99">
        <f t="shared" ref="E80:E133" si="7">IF(B80&gt;$C$10,,C80-D80)</f>
        <v>0</v>
      </c>
      <c r="F80" s="99">
        <f t="shared" ref="F80:F133" si="8">IF(B80&gt;$C$10,,F79-E80)</f>
        <v>0</v>
      </c>
    </row>
    <row r="81" spans="2:6" x14ac:dyDescent="0.3">
      <c r="B81" s="97">
        <v>68</v>
      </c>
      <c r="C81" s="98">
        <f t="shared" si="5"/>
        <v>0</v>
      </c>
      <c r="D81" s="99">
        <f t="shared" si="6"/>
        <v>0</v>
      </c>
      <c r="E81" s="99">
        <f t="shared" si="7"/>
        <v>0</v>
      </c>
      <c r="F81" s="99">
        <f t="shared" si="8"/>
        <v>0</v>
      </c>
    </row>
    <row r="82" spans="2:6" x14ac:dyDescent="0.3">
      <c r="B82" s="97">
        <v>69</v>
      </c>
      <c r="C82" s="98">
        <f t="shared" si="5"/>
        <v>0</v>
      </c>
      <c r="D82" s="99">
        <f t="shared" si="6"/>
        <v>0</v>
      </c>
      <c r="E82" s="99">
        <f t="shared" si="7"/>
        <v>0</v>
      </c>
      <c r="F82" s="99">
        <f t="shared" si="8"/>
        <v>0</v>
      </c>
    </row>
    <row r="83" spans="2:6" x14ac:dyDescent="0.3">
      <c r="B83" s="97">
        <v>70</v>
      </c>
      <c r="C83" s="98">
        <f t="shared" si="5"/>
        <v>0</v>
      </c>
      <c r="D83" s="99">
        <f t="shared" si="6"/>
        <v>0</v>
      </c>
      <c r="E83" s="99">
        <f t="shared" si="7"/>
        <v>0</v>
      </c>
      <c r="F83" s="99">
        <f t="shared" si="8"/>
        <v>0</v>
      </c>
    </row>
    <row r="84" spans="2:6" x14ac:dyDescent="0.3">
      <c r="B84" s="97">
        <v>71</v>
      </c>
      <c r="C84" s="98">
        <f t="shared" si="5"/>
        <v>0</v>
      </c>
      <c r="D84" s="99">
        <f t="shared" si="6"/>
        <v>0</v>
      </c>
      <c r="E84" s="99">
        <f t="shared" si="7"/>
        <v>0</v>
      </c>
      <c r="F84" s="99">
        <f t="shared" si="8"/>
        <v>0</v>
      </c>
    </row>
    <row r="85" spans="2:6" x14ac:dyDescent="0.3">
      <c r="B85" s="97">
        <v>72</v>
      </c>
      <c r="C85" s="98">
        <f t="shared" si="5"/>
        <v>0</v>
      </c>
      <c r="D85" s="99">
        <f t="shared" si="6"/>
        <v>0</v>
      </c>
      <c r="E85" s="99">
        <f t="shared" si="7"/>
        <v>0</v>
      </c>
      <c r="F85" s="99">
        <f t="shared" si="8"/>
        <v>0</v>
      </c>
    </row>
    <row r="86" spans="2:6" x14ac:dyDescent="0.3">
      <c r="B86" s="97">
        <v>73</v>
      </c>
      <c r="C86" s="98">
        <f t="shared" si="5"/>
        <v>0</v>
      </c>
      <c r="D86" s="99">
        <f t="shared" si="6"/>
        <v>0</v>
      </c>
      <c r="E86" s="99">
        <f t="shared" si="7"/>
        <v>0</v>
      </c>
      <c r="F86" s="99">
        <f t="shared" si="8"/>
        <v>0</v>
      </c>
    </row>
    <row r="87" spans="2:6" x14ac:dyDescent="0.3">
      <c r="B87" s="97">
        <v>74</v>
      </c>
      <c r="C87" s="98">
        <f t="shared" si="5"/>
        <v>0</v>
      </c>
      <c r="D87" s="99">
        <f t="shared" si="6"/>
        <v>0</v>
      </c>
      <c r="E87" s="99">
        <f t="shared" si="7"/>
        <v>0</v>
      </c>
      <c r="F87" s="99">
        <f t="shared" si="8"/>
        <v>0</v>
      </c>
    </row>
    <row r="88" spans="2:6" x14ac:dyDescent="0.3">
      <c r="B88" s="97">
        <v>75</v>
      </c>
      <c r="C88" s="98">
        <f t="shared" si="5"/>
        <v>0</v>
      </c>
      <c r="D88" s="99">
        <f t="shared" si="6"/>
        <v>0</v>
      </c>
      <c r="E88" s="99">
        <f t="shared" si="7"/>
        <v>0</v>
      </c>
      <c r="F88" s="99">
        <f t="shared" si="8"/>
        <v>0</v>
      </c>
    </row>
    <row r="89" spans="2:6" x14ac:dyDescent="0.3">
      <c r="B89" s="97">
        <v>76</v>
      </c>
      <c r="C89" s="98">
        <f t="shared" si="5"/>
        <v>0</v>
      </c>
      <c r="D89" s="99">
        <f t="shared" si="6"/>
        <v>0</v>
      </c>
      <c r="E89" s="99">
        <f t="shared" si="7"/>
        <v>0</v>
      </c>
      <c r="F89" s="99">
        <f t="shared" si="8"/>
        <v>0</v>
      </c>
    </row>
    <row r="90" spans="2:6" x14ac:dyDescent="0.3">
      <c r="B90" s="97">
        <v>77</v>
      </c>
      <c r="C90" s="98">
        <f t="shared" si="5"/>
        <v>0</v>
      </c>
      <c r="D90" s="99">
        <f t="shared" si="6"/>
        <v>0</v>
      </c>
      <c r="E90" s="99">
        <f t="shared" si="7"/>
        <v>0</v>
      </c>
      <c r="F90" s="99">
        <f t="shared" si="8"/>
        <v>0</v>
      </c>
    </row>
    <row r="91" spans="2:6" x14ac:dyDescent="0.3">
      <c r="B91" s="97">
        <v>78</v>
      </c>
      <c r="C91" s="98">
        <f t="shared" si="5"/>
        <v>0</v>
      </c>
      <c r="D91" s="99">
        <f t="shared" si="6"/>
        <v>0</v>
      </c>
      <c r="E91" s="99">
        <f t="shared" si="7"/>
        <v>0</v>
      </c>
      <c r="F91" s="99">
        <f t="shared" si="8"/>
        <v>0</v>
      </c>
    </row>
    <row r="92" spans="2:6" x14ac:dyDescent="0.3">
      <c r="B92" s="97">
        <v>79</v>
      </c>
      <c r="C92" s="98">
        <f t="shared" si="5"/>
        <v>0</v>
      </c>
      <c r="D92" s="99">
        <f t="shared" si="6"/>
        <v>0</v>
      </c>
      <c r="E92" s="99">
        <f t="shared" si="7"/>
        <v>0</v>
      </c>
      <c r="F92" s="99">
        <f t="shared" si="8"/>
        <v>0</v>
      </c>
    </row>
    <row r="93" spans="2:6" x14ac:dyDescent="0.3">
      <c r="B93" s="97">
        <v>80</v>
      </c>
      <c r="C93" s="98">
        <f t="shared" si="5"/>
        <v>0</v>
      </c>
      <c r="D93" s="99">
        <f t="shared" si="6"/>
        <v>0</v>
      </c>
      <c r="E93" s="99">
        <f t="shared" si="7"/>
        <v>0</v>
      </c>
      <c r="F93" s="99">
        <f t="shared" si="8"/>
        <v>0</v>
      </c>
    </row>
    <row r="94" spans="2:6" x14ac:dyDescent="0.3">
      <c r="B94" s="97">
        <v>81</v>
      </c>
      <c r="C94" s="98">
        <f t="shared" si="5"/>
        <v>0</v>
      </c>
      <c r="D94" s="99">
        <f t="shared" si="6"/>
        <v>0</v>
      </c>
      <c r="E94" s="99">
        <f t="shared" si="7"/>
        <v>0</v>
      </c>
      <c r="F94" s="99">
        <f t="shared" si="8"/>
        <v>0</v>
      </c>
    </row>
    <row r="95" spans="2:6" x14ac:dyDescent="0.3">
      <c r="B95" s="97">
        <v>82</v>
      </c>
      <c r="C95" s="98">
        <f t="shared" si="5"/>
        <v>0</v>
      </c>
      <c r="D95" s="99">
        <f t="shared" si="6"/>
        <v>0</v>
      </c>
      <c r="E95" s="99">
        <f t="shared" si="7"/>
        <v>0</v>
      </c>
      <c r="F95" s="99">
        <f t="shared" si="8"/>
        <v>0</v>
      </c>
    </row>
    <row r="96" spans="2:6" x14ac:dyDescent="0.3">
      <c r="B96" s="97">
        <v>83</v>
      </c>
      <c r="C96" s="98">
        <f t="shared" si="5"/>
        <v>0</v>
      </c>
      <c r="D96" s="99">
        <f t="shared" si="6"/>
        <v>0</v>
      </c>
      <c r="E96" s="99">
        <f t="shared" si="7"/>
        <v>0</v>
      </c>
      <c r="F96" s="99">
        <f t="shared" si="8"/>
        <v>0</v>
      </c>
    </row>
    <row r="97" spans="2:6" x14ac:dyDescent="0.3">
      <c r="B97" s="97">
        <v>84</v>
      </c>
      <c r="C97" s="98">
        <f t="shared" si="5"/>
        <v>0</v>
      </c>
      <c r="D97" s="99">
        <f t="shared" si="6"/>
        <v>0</v>
      </c>
      <c r="E97" s="99">
        <f t="shared" si="7"/>
        <v>0</v>
      </c>
      <c r="F97" s="99">
        <f t="shared" si="8"/>
        <v>0</v>
      </c>
    </row>
    <row r="98" spans="2:6" x14ac:dyDescent="0.3">
      <c r="B98" s="97">
        <v>85</v>
      </c>
      <c r="C98" s="98">
        <f t="shared" si="5"/>
        <v>0</v>
      </c>
      <c r="D98" s="99">
        <f t="shared" si="6"/>
        <v>0</v>
      </c>
      <c r="E98" s="99">
        <f t="shared" si="7"/>
        <v>0</v>
      </c>
      <c r="F98" s="99">
        <f t="shared" si="8"/>
        <v>0</v>
      </c>
    </row>
    <row r="99" spans="2:6" x14ac:dyDescent="0.3">
      <c r="B99" s="97">
        <v>86</v>
      </c>
      <c r="C99" s="98">
        <f t="shared" si="5"/>
        <v>0</v>
      </c>
      <c r="D99" s="99">
        <f t="shared" si="6"/>
        <v>0</v>
      </c>
      <c r="E99" s="99">
        <f t="shared" si="7"/>
        <v>0</v>
      </c>
      <c r="F99" s="99">
        <f t="shared" si="8"/>
        <v>0</v>
      </c>
    </row>
    <row r="100" spans="2:6" x14ac:dyDescent="0.3">
      <c r="B100" s="97">
        <v>87</v>
      </c>
      <c r="C100" s="98">
        <f t="shared" si="5"/>
        <v>0</v>
      </c>
      <c r="D100" s="99">
        <f t="shared" si="6"/>
        <v>0</v>
      </c>
      <c r="E100" s="99">
        <f t="shared" si="7"/>
        <v>0</v>
      </c>
      <c r="F100" s="99">
        <f t="shared" si="8"/>
        <v>0</v>
      </c>
    </row>
    <row r="101" spans="2:6" x14ac:dyDescent="0.3">
      <c r="B101" s="97">
        <v>88</v>
      </c>
      <c r="C101" s="98">
        <f t="shared" si="5"/>
        <v>0</v>
      </c>
      <c r="D101" s="99">
        <f t="shared" si="6"/>
        <v>0</v>
      </c>
      <c r="E101" s="99">
        <f t="shared" si="7"/>
        <v>0</v>
      </c>
      <c r="F101" s="99">
        <f t="shared" si="8"/>
        <v>0</v>
      </c>
    </row>
    <row r="102" spans="2:6" x14ac:dyDescent="0.3">
      <c r="B102" s="97">
        <v>89</v>
      </c>
      <c r="C102" s="98">
        <f t="shared" si="5"/>
        <v>0</v>
      </c>
      <c r="D102" s="99">
        <f t="shared" si="6"/>
        <v>0</v>
      </c>
      <c r="E102" s="99">
        <f t="shared" si="7"/>
        <v>0</v>
      </c>
      <c r="F102" s="99">
        <f t="shared" si="8"/>
        <v>0</v>
      </c>
    </row>
    <row r="103" spans="2:6" x14ac:dyDescent="0.3">
      <c r="B103" s="97">
        <v>90</v>
      </c>
      <c r="C103" s="98">
        <f t="shared" si="5"/>
        <v>0</v>
      </c>
      <c r="D103" s="99">
        <f t="shared" si="6"/>
        <v>0</v>
      </c>
      <c r="E103" s="99">
        <f t="shared" si="7"/>
        <v>0</v>
      </c>
      <c r="F103" s="99">
        <f t="shared" si="8"/>
        <v>0</v>
      </c>
    </row>
    <row r="104" spans="2:6" x14ac:dyDescent="0.3">
      <c r="B104" s="97">
        <v>91</v>
      </c>
      <c r="C104" s="98">
        <f t="shared" si="5"/>
        <v>0</v>
      </c>
      <c r="D104" s="99">
        <f t="shared" si="6"/>
        <v>0</v>
      </c>
      <c r="E104" s="99">
        <f t="shared" si="7"/>
        <v>0</v>
      </c>
      <c r="F104" s="99">
        <f t="shared" si="8"/>
        <v>0</v>
      </c>
    </row>
    <row r="105" spans="2:6" x14ac:dyDescent="0.3">
      <c r="B105" s="97">
        <v>92</v>
      </c>
      <c r="C105" s="98">
        <f t="shared" si="5"/>
        <v>0</v>
      </c>
      <c r="D105" s="99">
        <f t="shared" si="6"/>
        <v>0</v>
      </c>
      <c r="E105" s="99">
        <f t="shared" si="7"/>
        <v>0</v>
      </c>
      <c r="F105" s="99">
        <f t="shared" si="8"/>
        <v>0</v>
      </c>
    </row>
    <row r="106" spans="2:6" x14ac:dyDescent="0.3">
      <c r="B106" s="97">
        <v>93</v>
      </c>
      <c r="C106" s="98">
        <f t="shared" si="5"/>
        <v>0</v>
      </c>
      <c r="D106" s="99">
        <f t="shared" si="6"/>
        <v>0</v>
      </c>
      <c r="E106" s="99">
        <f t="shared" si="7"/>
        <v>0</v>
      </c>
      <c r="F106" s="99">
        <f t="shared" si="8"/>
        <v>0</v>
      </c>
    </row>
    <row r="107" spans="2:6" x14ac:dyDescent="0.3">
      <c r="B107" s="97">
        <v>94</v>
      </c>
      <c r="C107" s="98">
        <f t="shared" si="5"/>
        <v>0</v>
      </c>
      <c r="D107" s="99">
        <f t="shared" si="6"/>
        <v>0</v>
      </c>
      <c r="E107" s="99">
        <f t="shared" si="7"/>
        <v>0</v>
      </c>
      <c r="F107" s="99">
        <f t="shared" si="8"/>
        <v>0</v>
      </c>
    </row>
    <row r="108" spans="2:6" x14ac:dyDescent="0.3">
      <c r="B108" s="97">
        <v>95</v>
      </c>
      <c r="C108" s="98">
        <f t="shared" si="5"/>
        <v>0</v>
      </c>
      <c r="D108" s="99">
        <f t="shared" si="6"/>
        <v>0</v>
      </c>
      <c r="E108" s="99">
        <f t="shared" si="7"/>
        <v>0</v>
      </c>
      <c r="F108" s="99">
        <f t="shared" si="8"/>
        <v>0</v>
      </c>
    </row>
    <row r="109" spans="2:6" x14ac:dyDescent="0.3">
      <c r="B109" s="97">
        <v>96</v>
      </c>
      <c r="C109" s="98">
        <f t="shared" si="5"/>
        <v>0</v>
      </c>
      <c r="D109" s="99">
        <f t="shared" si="6"/>
        <v>0</v>
      </c>
      <c r="E109" s="99">
        <f t="shared" si="7"/>
        <v>0</v>
      </c>
      <c r="F109" s="99">
        <f t="shared" si="8"/>
        <v>0</v>
      </c>
    </row>
    <row r="110" spans="2:6" x14ac:dyDescent="0.3">
      <c r="B110" s="97">
        <v>97</v>
      </c>
      <c r="C110" s="98">
        <f t="shared" si="5"/>
        <v>0</v>
      </c>
      <c r="D110" s="99">
        <f t="shared" si="6"/>
        <v>0</v>
      </c>
      <c r="E110" s="99">
        <f t="shared" si="7"/>
        <v>0</v>
      </c>
      <c r="F110" s="99">
        <f t="shared" si="8"/>
        <v>0</v>
      </c>
    </row>
    <row r="111" spans="2:6" x14ac:dyDescent="0.3">
      <c r="B111" s="97">
        <v>98</v>
      </c>
      <c r="C111" s="98">
        <f t="shared" si="5"/>
        <v>0</v>
      </c>
      <c r="D111" s="99">
        <f t="shared" si="6"/>
        <v>0</v>
      </c>
      <c r="E111" s="99">
        <f t="shared" si="7"/>
        <v>0</v>
      </c>
      <c r="F111" s="99">
        <f t="shared" si="8"/>
        <v>0</v>
      </c>
    </row>
    <row r="112" spans="2:6" x14ac:dyDescent="0.3">
      <c r="B112" s="97">
        <v>99</v>
      </c>
      <c r="C112" s="98">
        <f t="shared" si="5"/>
        <v>0</v>
      </c>
      <c r="D112" s="99">
        <f t="shared" si="6"/>
        <v>0</v>
      </c>
      <c r="E112" s="99">
        <f t="shared" si="7"/>
        <v>0</v>
      </c>
      <c r="F112" s="99">
        <f t="shared" si="8"/>
        <v>0</v>
      </c>
    </row>
    <row r="113" spans="2:6" x14ac:dyDescent="0.3">
      <c r="B113" s="97">
        <v>100</v>
      </c>
      <c r="C113" s="98">
        <f t="shared" si="5"/>
        <v>0</v>
      </c>
      <c r="D113" s="99">
        <f t="shared" si="6"/>
        <v>0</v>
      </c>
      <c r="E113" s="99">
        <f t="shared" si="7"/>
        <v>0</v>
      </c>
      <c r="F113" s="99">
        <f t="shared" si="8"/>
        <v>0</v>
      </c>
    </row>
    <row r="114" spans="2:6" x14ac:dyDescent="0.3">
      <c r="B114" s="97">
        <v>101</v>
      </c>
      <c r="C114" s="98">
        <f t="shared" si="5"/>
        <v>0</v>
      </c>
      <c r="D114" s="99">
        <f t="shared" si="6"/>
        <v>0</v>
      </c>
      <c r="E114" s="99">
        <f t="shared" si="7"/>
        <v>0</v>
      </c>
      <c r="F114" s="99">
        <f t="shared" si="8"/>
        <v>0</v>
      </c>
    </row>
    <row r="115" spans="2:6" x14ac:dyDescent="0.3">
      <c r="B115" s="97">
        <v>102</v>
      </c>
      <c r="C115" s="98">
        <f t="shared" si="5"/>
        <v>0</v>
      </c>
      <c r="D115" s="99">
        <f t="shared" si="6"/>
        <v>0</v>
      </c>
      <c r="E115" s="99">
        <f t="shared" si="7"/>
        <v>0</v>
      </c>
      <c r="F115" s="99">
        <f t="shared" si="8"/>
        <v>0</v>
      </c>
    </row>
    <row r="116" spans="2:6" x14ac:dyDescent="0.3">
      <c r="B116" s="97">
        <v>103</v>
      </c>
      <c r="C116" s="98">
        <f t="shared" si="5"/>
        <v>0</v>
      </c>
      <c r="D116" s="99">
        <f t="shared" si="6"/>
        <v>0</v>
      </c>
      <c r="E116" s="99">
        <f t="shared" si="7"/>
        <v>0</v>
      </c>
      <c r="F116" s="99">
        <f t="shared" si="8"/>
        <v>0</v>
      </c>
    </row>
    <row r="117" spans="2:6" x14ac:dyDescent="0.3">
      <c r="B117" s="97">
        <v>104</v>
      </c>
      <c r="C117" s="98">
        <f t="shared" si="5"/>
        <v>0</v>
      </c>
      <c r="D117" s="99">
        <f t="shared" si="6"/>
        <v>0</v>
      </c>
      <c r="E117" s="99">
        <f t="shared" si="7"/>
        <v>0</v>
      </c>
      <c r="F117" s="99">
        <f t="shared" si="8"/>
        <v>0</v>
      </c>
    </row>
    <row r="118" spans="2:6" x14ac:dyDescent="0.3">
      <c r="B118" s="97">
        <v>105</v>
      </c>
      <c r="C118" s="98">
        <f t="shared" si="5"/>
        <v>0</v>
      </c>
      <c r="D118" s="99">
        <f t="shared" si="6"/>
        <v>0</v>
      </c>
      <c r="E118" s="99">
        <f t="shared" si="7"/>
        <v>0</v>
      </c>
      <c r="F118" s="99">
        <f t="shared" si="8"/>
        <v>0</v>
      </c>
    </row>
    <row r="119" spans="2:6" x14ac:dyDescent="0.3">
      <c r="B119" s="97">
        <v>106</v>
      </c>
      <c r="C119" s="98">
        <f t="shared" si="5"/>
        <v>0</v>
      </c>
      <c r="D119" s="99">
        <f t="shared" si="6"/>
        <v>0</v>
      </c>
      <c r="E119" s="99">
        <f t="shared" si="7"/>
        <v>0</v>
      </c>
      <c r="F119" s="99">
        <f t="shared" si="8"/>
        <v>0</v>
      </c>
    </row>
    <row r="120" spans="2:6" x14ac:dyDescent="0.3">
      <c r="B120" s="97">
        <v>107</v>
      </c>
      <c r="C120" s="98">
        <f t="shared" si="5"/>
        <v>0</v>
      </c>
      <c r="D120" s="99">
        <f t="shared" si="6"/>
        <v>0</v>
      </c>
      <c r="E120" s="99">
        <f t="shared" si="7"/>
        <v>0</v>
      </c>
      <c r="F120" s="99">
        <f t="shared" si="8"/>
        <v>0</v>
      </c>
    </row>
    <row r="121" spans="2:6" x14ac:dyDescent="0.3">
      <c r="B121" s="97">
        <v>108</v>
      </c>
      <c r="C121" s="98">
        <f t="shared" si="5"/>
        <v>0</v>
      </c>
      <c r="D121" s="99">
        <f t="shared" si="6"/>
        <v>0</v>
      </c>
      <c r="E121" s="99">
        <f t="shared" si="7"/>
        <v>0</v>
      </c>
      <c r="F121" s="99">
        <f t="shared" si="8"/>
        <v>0</v>
      </c>
    </row>
    <row r="122" spans="2:6" x14ac:dyDescent="0.3">
      <c r="B122" s="97">
        <v>109</v>
      </c>
      <c r="C122" s="98">
        <f t="shared" si="5"/>
        <v>0</v>
      </c>
      <c r="D122" s="99">
        <f t="shared" si="6"/>
        <v>0</v>
      </c>
      <c r="E122" s="99">
        <f t="shared" si="7"/>
        <v>0</v>
      </c>
      <c r="F122" s="99">
        <f t="shared" si="8"/>
        <v>0</v>
      </c>
    </row>
    <row r="123" spans="2:6" x14ac:dyDescent="0.3">
      <c r="B123" s="97">
        <v>110</v>
      </c>
      <c r="C123" s="98">
        <f t="shared" si="5"/>
        <v>0</v>
      </c>
      <c r="D123" s="99">
        <f t="shared" si="6"/>
        <v>0</v>
      </c>
      <c r="E123" s="99">
        <f t="shared" si="7"/>
        <v>0</v>
      </c>
      <c r="F123" s="99">
        <f t="shared" si="8"/>
        <v>0</v>
      </c>
    </row>
    <row r="124" spans="2:6" x14ac:dyDescent="0.3">
      <c r="B124" s="97">
        <v>111</v>
      </c>
      <c r="C124" s="98">
        <f t="shared" si="5"/>
        <v>0</v>
      </c>
      <c r="D124" s="99">
        <f t="shared" si="6"/>
        <v>0</v>
      </c>
      <c r="E124" s="99">
        <f t="shared" si="7"/>
        <v>0</v>
      </c>
      <c r="F124" s="99">
        <f t="shared" si="8"/>
        <v>0</v>
      </c>
    </row>
    <row r="125" spans="2:6" x14ac:dyDescent="0.3">
      <c r="B125" s="97">
        <v>112</v>
      </c>
      <c r="C125" s="98">
        <f t="shared" si="5"/>
        <v>0</v>
      </c>
      <c r="D125" s="99">
        <f t="shared" si="6"/>
        <v>0</v>
      </c>
      <c r="E125" s="99">
        <f t="shared" si="7"/>
        <v>0</v>
      </c>
      <c r="F125" s="99">
        <f t="shared" si="8"/>
        <v>0</v>
      </c>
    </row>
    <row r="126" spans="2:6" x14ac:dyDescent="0.3">
      <c r="B126" s="97">
        <v>113</v>
      </c>
      <c r="C126" s="98">
        <f t="shared" si="5"/>
        <v>0</v>
      </c>
      <c r="D126" s="99">
        <f t="shared" si="6"/>
        <v>0</v>
      </c>
      <c r="E126" s="99">
        <f t="shared" si="7"/>
        <v>0</v>
      </c>
      <c r="F126" s="99">
        <f t="shared" si="8"/>
        <v>0</v>
      </c>
    </row>
    <row r="127" spans="2:6" x14ac:dyDescent="0.3">
      <c r="B127" s="97">
        <v>114</v>
      </c>
      <c r="C127" s="98">
        <f t="shared" si="5"/>
        <v>0</v>
      </c>
      <c r="D127" s="99">
        <f t="shared" si="6"/>
        <v>0</v>
      </c>
      <c r="E127" s="99">
        <f t="shared" si="7"/>
        <v>0</v>
      </c>
      <c r="F127" s="99">
        <f t="shared" si="8"/>
        <v>0</v>
      </c>
    </row>
    <row r="128" spans="2:6" x14ac:dyDescent="0.3">
      <c r="B128" s="97">
        <v>115</v>
      </c>
      <c r="C128" s="98">
        <f t="shared" si="5"/>
        <v>0</v>
      </c>
      <c r="D128" s="99">
        <f t="shared" si="6"/>
        <v>0</v>
      </c>
      <c r="E128" s="99">
        <f t="shared" si="7"/>
        <v>0</v>
      </c>
      <c r="F128" s="99">
        <f t="shared" si="8"/>
        <v>0</v>
      </c>
    </row>
    <row r="129" spans="2:7" x14ac:dyDescent="0.3">
      <c r="B129" s="97">
        <v>116</v>
      </c>
      <c r="C129" s="98">
        <f t="shared" si="5"/>
        <v>0</v>
      </c>
      <c r="D129" s="99">
        <f t="shared" si="6"/>
        <v>0</v>
      </c>
      <c r="E129" s="99">
        <f t="shared" si="7"/>
        <v>0</v>
      </c>
      <c r="F129" s="99">
        <f t="shared" si="8"/>
        <v>0</v>
      </c>
    </row>
    <row r="130" spans="2:7" x14ac:dyDescent="0.3">
      <c r="B130" s="97">
        <v>117</v>
      </c>
      <c r="C130" s="98">
        <f t="shared" si="5"/>
        <v>0</v>
      </c>
      <c r="D130" s="99">
        <f t="shared" si="6"/>
        <v>0</v>
      </c>
      <c r="E130" s="99">
        <f t="shared" si="7"/>
        <v>0</v>
      </c>
      <c r="F130" s="99">
        <f t="shared" si="8"/>
        <v>0</v>
      </c>
    </row>
    <row r="131" spans="2:7" x14ac:dyDescent="0.3">
      <c r="B131" s="97">
        <v>118</v>
      </c>
      <c r="C131" s="98">
        <f t="shared" si="5"/>
        <v>0</v>
      </c>
      <c r="D131" s="99">
        <f t="shared" si="6"/>
        <v>0</v>
      </c>
      <c r="E131" s="99">
        <f t="shared" si="7"/>
        <v>0</v>
      </c>
      <c r="F131" s="99">
        <f t="shared" si="8"/>
        <v>0</v>
      </c>
    </row>
    <row r="132" spans="2:7" x14ac:dyDescent="0.3">
      <c r="B132" s="97">
        <v>119</v>
      </c>
      <c r="C132" s="98">
        <f t="shared" si="5"/>
        <v>0</v>
      </c>
      <c r="D132" s="99">
        <f t="shared" si="6"/>
        <v>0</v>
      </c>
      <c r="E132" s="99">
        <f t="shared" si="7"/>
        <v>0</v>
      </c>
      <c r="F132" s="99">
        <f t="shared" si="8"/>
        <v>0</v>
      </c>
    </row>
    <row r="133" spans="2:7" x14ac:dyDescent="0.3">
      <c r="B133" s="97">
        <v>120</v>
      </c>
      <c r="C133" s="98">
        <f t="shared" si="5"/>
        <v>0</v>
      </c>
      <c r="D133" s="99">
        <f t="shared" si="6"/>
        <v>0</v>
      </c>
      <c r="E133" s="99">
        <f t="shared" si="7"/>
        <v>0</v>
      </c>
      <c r="F133" s="99">
        <f t="shared" si="8"/>
        <v>0</v>
      </c>
    </row>
    <row r="134" spans="2:7" x14ac:dyDescent="0.3">
      <c r="D134" s="98"/>
      <c r="E134" s="99"/>
      <c r="F134" s="99"/>
      <c r="G134" s="99"/>
    </row>
    <row r="135" spans="2:7" x14ac:dyDescent="0.3">
      <c r="D135" s="98"/>
      <c r="E135" s="99"/>
      <c r="F135" s="99"/>
      <c r="G135" s="99"/>
    </row>
    <row r="136" spans="2:7" x14ac:dyDescent="0.3">
      <c r="D136" s="98"/>
      <c r="E136" s="99"/>
      <c r="F136" s="99"/>
      <c r="G136" s="99"/>
    </row>
    <row r="137" spans="2:7" x14ac:dyDescent="0.3">
      <c r="D137" s="98"/>
      <c r="E137" s="99"/>
      <c r="F137" s="99"/>
      <c r="G137" s="99"/>
    </row>
    <row r="138" spans="2:7" x14ac:dyDescent="0.3">
      <c r="D138" s="98"/>
      <c r="E138" s="99"/>
      <c r="F138" s="99"/>
      <c r="G138" s="99"/>
    </row>
    <row r="139" spans="2:7" x14ac:dyDescent="0.3">
      <c r="D139" s="98"/>
      <c r="E139" s="99"/>
      <c r="F139" s="99"/>
      <c r="G139" s="99"/>
    </row>
    <row r="140" spans="2:7" x14ac:dyDescent="0.3">
      <c r="D140" s="98"/>
      <c r="E140" s="99"/>
      <c r="F140" s="99"/>
      <c r="G140" s="99"/>
    </row>
    <row r="141" spans="2:7" x14ac:dyDescent="0.3">
      <c r="D141" s="98"/>
      <c r="E141" s="99"/>
      <c r="F141" s="99"/>
      <c r="G141" s="99"/>
    </row>
    <row r="142" spans="2:7" x14ac:dyDescent="0.3">
      <c r="D142" s="98"/>
      <c r="E142" s="99"/>
      <c r="F142" s="99"/>
      <c r="G142" s="99"/>
    </row>
    <row r="143" spans="2:7" x14ac:dyDescent="0.3">
      <c r="D143" s="98"/>
      <c r="E143" s="99"/>
      <c r="F143" s="99"/>
      <c r="G143" s="99"/>
    </row>
    <row r="144" spans="2:7" x14ac:dyDescent="0.3">
      <c r="D144" s="98"/>
      <c r="E144" s="99"/>
      <c r="F144" s="99"/>
      <c r="G144" s="99"/>
    </row>
    <row r="145" spans="4:7" x14ac:dyDescent="0.3">
      <c r="D145" s="98"/>
      <c r="E145" s="99"/>
      <c r="F145" s="99"/>
      <c r="G145" s="99"/>
    </row>
    <row r="146" spans="4:7" x14ac:dyDescent="0.3">
      <c r="D146" s="98"/>
      <c r="E146" s="99"/>
      <c r="F146" s="99"/>
      <c r="G146" s="99"/>
    </row>
    <row r="147" spans="4:7" x14ac:dyDescent="0.3">
      <c r="D147" s="98"/>
      <c r="E147" s="99"/>
      <c r="F147" s="99"/>
      <c r="G147" s="99"/>
    </row>
    <row r="148" spans="4:7" x14ac:dyDescent="0.3">
      <c r="D148" s="98"/>
      <c r="E148" s="99"/>
      <c r="F148" s="99"/>
      <c r="G148" s="99"/>
    </row>
    <row r="149" spans="4:7" x14ac:dyDescent="0.3">
      <c r="D149" s="98"/>
      <c r="E149" s="99"/>
      <c r="F149" s="99"/>
      <c r="G149" s="99"/>
    </row>
    <row r="150" spans="4:7" x14ac:dyDescent="0.3">
      <c r="D150" s="98"/>
      <c r="E150" s="99"/>
      <c r="F150" s="99"/>
      <c r="G150" s="99"/>
    </row>
    <row r="151" spans="4:7" x14ac:dyDescent="0.3">
      <c r="D151" s="98"/>
      <c r="E151" s="99"/>
      <c r="F151" s="99"/>
      <c r="G151" s="99"/>
    </row>
    <row r="152" spans="4:7" x14ac:dyDescent="0.3">
      <c r="D152" s="98"/>
      <c r="E152" s="99"/>
      <c r="F152" s="99"/>
      <c r="G152" s="99"/>
    </row>
    <row r="153" spans="4:7" x14ac:dyDescent="0.3">
      <c r="D153" s="98"/>
      <c r="E153" s="99"/>
      <c r="F153" s="99"/>
      <c r="G153" s="99"/>
    </row>
    <row r="154" spans="4:7" x14ac:dyDescent="0.3">
      <c r="D154" s="98"/>
      <c r="E154" s="99"/>
      <c r="F154" s="99"/>
      <c r="G154" s="99"/>
    </row>
    <row r="155" spans="4:7" x14ac:dyDescent="0.3">
      <c r="D155" s="98"/>
      <c r="E155" s="99"/>
      <c r="F155" s="99"/>
      <c r="G155" s="99"/>
    </row>
    <row r="156" spans="4:7" x14ac:dyDescent="0.3">
      <c r="D156" s="98"/>
      <c r="E156" s="99"/>
      <c r="F156" s="99"/>
      <c r="G156" s="99"/>
    </row>
    <row r="157" spans="4:7" x14ac:dyDescent="0.3">
      <c r="D157" s="98"/>
      <c r="E157" s="99"/>
      <c r="F157" s="99"/>
      <c r="G157" s="99"/>
    </row>
    <row r="158" spans="4:7" x14ac:dyDescent="0.3">
      <c r="D158" s="98"/>
      <c r="E158" s="99"/>
      <c r="F158" s="99"/>
      <c r="G158" s="99"/>
    </row>
    <row r="159" spans="4:7" x14ac:dyDescent="0.3">
      <c r="D159" s="98"/>
      <c r="E159" s="99"/>
      <c r="F159" s="99"/>
      <c r="G159" s="99"/>
    </row>
    <row r="160" spans="4:7" x14ac:dyDescent="0.3">
      <c r="D160" s="98"/>
      <c r="E160" s="99"/>
      <c r="F160" s="99"/>
      <c r="G160" s="99"/>
    </row>
    <row r="161" spans="4:7" x14ac:dyDescent="0.3">
      <c r="D161" s="98"/>
      <c r="E161" s="99"/>
      <c r="F161" s="99"/>
      <c r="G161" s="99"/>
    </row>
    <row r="162" spans="4:7" x14ac:dyDescent="0.3">
      <c r="D162" s="98"/>
      <c r="E162" s="99"/>
      <c r="F162" s="99"/>
      <c r="G162" s="99"/>
    </row>
    <row r="163" spans="4:7" x14ac:dyDescent="0.3">
      <c r="D163" s="98"/>
      <c r="E163" s="99"/>
      <c r="F163" s="99"/>
      <c r="G163" s="99"/>
    </row>
    <row r="164" spans="4:7" x14ac:dyDescent="0.3">
      <c r="D164" s="98"/>
      <c r="E164" s="99"/>
      <c r="F164" s="99"/>
      <c r="G164" s="99"/>
    </row>
    <row r="165" spans="4:7" x14ac:dyDescent="0.3">
      <c r="D165" s="98"/>
      <c r="E165" s="99"/>
      <c r="F165" s="99"/>
      <c r="G165" s="99"/>
    </row>
    <row r="166" spans="4:7" x14ac:dyDescent="0.3">
      <c r="D166" s="98"/>
      <c r="E166" s="99"/>
      <c r="F166" s="99"/>
      <c r="G166" s="99"/>
    </row>
    <row r="167" spans="4:7" x14ac:dyDescent="0.3">
      <c r="D167" s="98"/>
      <c r="E167" s="99"/>
      <c r="F167" s="99"/>
      <c r="G167" s="99"/>
    </row>
    <row r="168" spans="4:7" x14ac:dyDescent="0.3">
      <c r="D168" s="98"/>
      <c r="E168" s="99"/>
      <c r="F168" s="99"/>
      <c r="G168" s="99"/>
    </row>
    <row r="169" spans="4:7" x14ac:dyDescent="0.3">
      <c r="D169" s="98"/>
      <c r="E169" s="99"/>
      <c r="F169" s="99"/>
      <c r="G169" s="99"/>
    </row>
    <row r="170" spans="4:7" x14ac:dyDescent="0.3">
      <c r="D170" s="98"/>
      <c r="E170" s="99"/>
      <c r="F170" s="99"/>
      <c r="G170" s="99"/>
    </row>
    <row r="171" spans="4:7" x14ac:dyDescent="0.3">
      <c r="D171" s="98"/>
      <c r="E171" s="99"/>
      <c r="F171" s="99"/>
      <c r="G171" s="99"/>
    </row>
    <row r="172" spans="4:7" x14ac:dyDescent="0.3">
      <c r="D172" s="98"/>
      <c r="E172" s="99"/>
      <c r="F172" s="99"/>
      <c r="G172" s="99"/>
    </row>
    <row r="173" spans="4:7" x14ac:dyDescent="0.3">
      <c r="D173" s="98"/>
      <c r="E173" s="99"/>
      <c r="F173" s="99"/>
      <c r="G173" s="99"/>
    </row>
    <row r="174" spans="4:7" x14ac:dyDescent="0.3">
      <c r="D174" s="98"/>
      <c r="E174" s="99"/>
      <c r="F174" s="99"/>
      <c r="G174" s="99"/>
    </row>
    <row r="175" spans="4:7" x14ac:dyDescent="0.3">
      <c r="D175" s="98"/>
      <c r="E175" s="99"/>
      <c r="F175" s="99"/>
      <c r="G175" s="99"/>
    </row>
    <row r="176" spans="4:7" x14ac:dyDescent="0.3">
      <c r="D176" s="98"/>
      <c r="E176" s="99"/>
      <c r="F176" s="99"/>
      <c r="G176" s="99"/>
    </row>
    <row r="177" spans="4:7" x14ac:dyDescent="0.3">
      <c r="D177" s="98"/>
      <c r="E177" s="99"/>
      <c r="F177" s="99"/>
      <c r="G177" s="99"/>
    </row>
    <row r="178" spans="4:7" x14ac:dyDescent="0.3">
      <c r="D178" s="98"/>
      <c r="E178" s="99"/>
      <c r="F178" s="99"/>
      <c r="G178" s="99"/>
    </row>
    <row r="179" spans="4:7" x14ac:dyDescent="0.3">
      <c r="D179" s="98"/>
      <c r="E179" s="99"/>
      <c r="F179" s="99"/>
      <c r="G179" s="99"/>
    </row>
    <row r="180" spans="4:7" x14ac:dyDescent="0.3">
      <c r="D180" s="98"/>
      <c r="E180" s="99"/>
      <c r="F180" s="99"/>
      <c r="G180" s="99"/>
    </row>
    <row r="181" spans="4:7" x14ac:dyDescent="0.3">
      <c r="D181" s="98"/>
      <c r="E181" s="99"/>
      <c r="F181" s="99"/>
      <c r="G181" s="99"/>
    </row>
    <row r="182" spans="4:7" x14ac:dyDescent="0.3">
      <c r="D182" s="98"/>
      <c r="E182" s="99"/>
      <c r="F182" s="99"/>
      <c r="G182" s="99"/>
    </row>
    <row r="183" spans="4:7" x14ac:dyDescent="0.3">
      <c r="D183" s="98"/>
      <c r="E183" s="99"/>
      <c r="F183" s="99"/>
      <c r="G183" s="99"/>
    </row>
    <row r="184" spans="4:7" x14ac:dyDescent="0.3">
      <c r="D184" s="98"/>
      <c r="E184" s="99"/>
      <c r="F184" s="99"/>
      <c r="G184" s="99"/>
    </row>
    <row r="185" spans="4:7" x14ac:dyDescent="0.3">
      <c r="D185" s="98"/>
      <c r="E185" s="99"/>
      <c r="F185" s="99"/>
      <c r="G185" s="99"/>
    </row>
    <row r="186" spans="4:7" x14ac:dyDescent="0.3">
      <c r="D186" s="98"/>
      <c r="E186" s="99"/>
      <c r="F186" s="99"/>
      <c r="G186" s="99"/>
    </row>
    <row r="187" spans="4:7" x14ac:dyDescent="0.3">
      <c r="D187" s="98"/>
      <c r="E187" s="99"/>
      <c r="F187" s="99"/>
      <c r="G187" s="99"/>
    </row>
    <row r="188" spans="4:7" x14ac:dyDescent="0.3">
      <c r="D188" s="98"/>
      <c r="E188" s="99"/>
      <c r="F188" s="99"/>
      <c r="G188" s="99"/>
    </row>
    <row r="189" spans="4:7" x14ac:dyDescent="0.3">
      <c r="D189" s="98"/>
      <c r="E189" s="99"/>
      <c r="F189" s="99"/>
      <c r="G189" s="99"/>
    </row>
    <row r="190" spans="4:7" x14ac:dyDescent="0.3">
      <c r="D190" s="98"/>
      <c r="E190" s="99"/>
      <c r="F190" s="99"/>
      <c r="G190" s="99"/>
    </row>
    <row r="191" spans="4:7" x14ac:dyDescent="0.3">
      <c r="D191" s="98"/>
      <c r="E191" s="99"/>
      <c r="F191" s="99"/>
      <c r="G191" s="99"/>
    </row>
    <row r="192" spans="4:7" x14ac:dyDescent="0.3">
      <c r="D192" s="98"/>
      <c r="E192" s="99"/>
      <c r="F192" s="99"/>
      <c r="G192" s="99"/>
    </row>
    <row r="193" spans="4:7" x14ac:dyDescent="0.3">
      <c r="D193" s="98"/>
      <c r="E193" s="99"/>
      <c r="F193" s="99"/>
      <c r="G193" s="99"/>
    </row>
    <row r="194" spans="4:7" x14ac:dyDescent="0.3">
      <c r="D194" s="98"/>
      <c r="E194" s="99"/>
      <c r="F194" s="99"/>
      <c r="G194" s="99"/>
    </row>
    <row r="195" spans="4:7" x14ac:dyDescent="0.3">
      <c r="D195" s="98"/>
      <c r="E195" s="99"/>
      <c r="F195" s="99"/>
      <c r="G195" s="99"/>
    </row>
    <row r="196" spans="4:7" x14ac:dyDescent="0.3">
      <c r="D196" s="98"/>
      <c r="E196" s="99"/>
      <c r="F196" s="99"/>
      <c r="G196" s="99"/>
    </row>
    <row r="197" spans="4:7" x14ac:dyDescent="0.3">
      <c r="D197" s="98"/>
      <c r="E197" s="99"/>
      <c r="F197" s="99"/>
      <c r="G197" s="99"/>
    </row>
    <row r="198" spans="4:7" x14ac:dyDescent="0.3">
      <c r="D198" s="98"/>
      <c r="E198" s="99"/>
      <c r="F198" s="99"/>
      <c r="G198" s="99"/>
    </row>
    <row r="199" spans="4:7" x14ac:dyDescent="0.3">
      <c r="D199" s="98"/>
      <c r="E199" s="99"/>
      <c r="F199" s="99"/>
      <c r="G199" s="99"/>
    </row>
    <row r="200" spans="4:7" x14ac:dyDescent="0.3">
      <c r="D200" s="98"/>
      <c r="E200" s="99"/>
      <c r="F200" s="99"/>
      <c r="G200" s="99"/>
    </row>
    <row r="201" spans="4:7" x14ac:dyDescent="0.3">
      <c r="D201" s="98"/>
      <c r="E201" s="99"/>
      <c r="F201" s="99"/>
      <c r="G201" s="99"/>
    </row>
    <row r="202" spans="4:7" x14ac:dyDescent="0.3">
      <c r="D202" s="98"/>
      <c r="E202" s="99"/>
      <c r="F202" s="99"/>
      <c r="G202" s="99"/>
    </row>
    <row r="203" spans="4:7" x14ac:dyDescent="0.3">
      <c r="D203" s="98"/>
      <c r="E203" s="99"/>
      <c r="F203" s="99"/>
      <c r="G203" s="99"/>
    </row>
    <row r="204" spans="4:7" x14ac:dyDescent="0.3">
      <c r="D204" s="98"/>
      <c r="E204" s="99"/>
      <c r="F204" s="99"/>
      <c r="G204" s="99"/>
    </row>
    <row r="205" spans="4:7" x14ac:dyDescent="0.3">
      <c r="D205" s="98"/>
      <c r="E205" s="99"/>
      <c r="F205" s="99"/>
      <c r="G205" s="99"/>
    </row>
    <row r="206" spans="4:7" x14ac:dyDescent="0.3">
      <c r="D206" s="98"/>
      <c r="E206" s="99"/>
      <c r="F206" s="99"/>
      <c r="G206" s="99"/>
    </row>
    <row r="207" spans="4:7" x14ac:dyDescent="0.3">
      <c r="D207" s="98"/>
      <c r="E207" s="99"/>
      <c r="F207" s="99"/>
      <c r="G207" s="99"/>
    </row>
    <row r="208" spans="4:7" x14ac:dyDescent="0.3">
      <c r="D208" s="98"/>
      <c r="E208" s="99"/>
      <c r="F208" s="99"/>
      <c r="G208" s="99"/>
    </row>
    <row r="209" spans="4:7" x14ac:dyDescent="0.3">
      <c r="D209" s="98"/>
      <c r="E209" s="99"/>
      <c r="F209" s="99"/>
      <c r="G209" s="99"/>
    </row>
    <row r="210" spans="4:7" x14ac:dyDescent="0.3">
      <c r="D210" s="98"/>
      <c r="E210" s="99"/>
      <c r="F210" s="99"/>
      <c r="G210" s="99"/>
    </row>
    <row r="211" spans="4:7" x14ac:dyDescent="0.3">
      <c r="D211" s="98"/>
      <c r="E211" s="99"/>
      <c r="F211" s="99"/>
      <c r="G211" s="99"/>
    </row>
    <row r="212" spans="4:7" x14ac:dyDescent="0.3">
      <c r="D212" s="98"/>
      <c r="E212" s="99"/>
      <c r="F212" s="99"/>
      <c r="G212" s="99"/>
    </row>
    <row r="213" spans="4:7" x14ac:dyDescent="0.3">
      <c r="D213" s="98"/>
      <c r="E213" s="99"/>
      <c r="F213" s="99"/>
      <c r="G213" s="99"/>
    </row>
    <row r="214" spans="4:7" x14ac:dyDescent="0.3">
      <c r="D214" s="98"/>
      <c r="E214" s="99"/>
      <c r="F214" s="99"/>
      <c r="G214" s="99"/>
    </row>
    <row r="215" spans="4:7" x14ac:dyDescent="0.3">
      <c r="D215" s="98"/>
      <c r="E215" s="99"/>
      <c r="F215" s="99"/>
      <c r="G215" s="99"/>
    </row>
    <row r="216" spans="4:7" x14ac:dyDescent="0.3">
      <c r="D216" s="98"/>
      <c r="E216" s="99"/>
      <c r="F216" s="99"/>
      <c r="G216" s="99"/>
    </row>
    <row r="217" spans="4:7" x14ac:dyDescent="0.3">
      <c r="D217" s="98"/>
      <c r="E217" s="99"/>
      <c r="F217" s="99"/>
      <c r="G217" s="99"/>
    </row>
    <row r="218" spans="4:7" x14ac:dyDescent="0.3">
      <c r="D218" s="98"/>
      <c r="E218" s="99"/>
      <c r="F218" s="99"/>
      <c r="G218" s="99"/>
    </row>
    <row r="219" spans="4:7" x14ac:dyDescent="0.3">
      <c r="D219" s="98"/>
      <c r="E219" s="99"/>
      <c r="F219" s="99"/>
      <c r="G219" s="99"/>
    </row>
    <row r="220" spans="4:7" x14ac:dyDescent="0.3">
      <c r="D220" s="98"/>
      <c r="E220" s="99"/>
      <c r="F220" s="99"/>
      <c r="G220" s="99"/>
    </row>
    <row r="221" spans="4:7" x14ac:dyDescent="0.3">
      <c r="D221" s="98"/>
      <c r="E221" s="99"/>
      <c r="F221" s="99"/>
      <c r="G221" s="99"/>
    </row>
    <row r="222" spans="4:7" x14ac:dyDescent="0.3">
      <c r="D222" s="98"/>
      <c r="E222" s="99"/>
      <c r="F222" s="99"/>
      <c r="G222" s="99"/>
    </row>
    <row r="223" spans="4:7" x14ac:dyDescent="0.3">
      <c r="D223" s="98"/>
      <c r="E223" s="99"/>
      <c r="F223" s="99"/>
      <c r="G223" s="99"/>
    </row>
    <row r="224" spans="4:7" x14ac:dyDescent="0.3">
      <c r="D224" s="98"/>
      <c r="E224" s="99"/>
      <c r="F224" s="99"/>
      <c r="G224" s="99"/>
    </row>
    <row r="225" spans="4:7" x14ac:dyDescent="0.3">
      <c r="D225" s="98"/>
      <c r="E225" s="99"/>
      <c r="F225" s="99"/>
      <c r="G225" s="99"/>
    </row>
    <row r="226" spans="4:7" x14ac:dyDescent="0.3">
      <c r="D226" s="98"/>
      <c r="E226" s="99"/>
      <c r="F226" s="99"/>
      <c r="G226" s="99"/>
    </row>
    <row r="227" spans="4:7" x14ac:dyDescent="0.3">
      <c r="D227" s="98"/>
      <c r="E227" s="99"/>
      <c r="F227" s="99"/>
      <c r="G227" s="99"/>
    </row>
    <row r="228" spans="4:7" x14ac:dyDescent="0.3">
      <c r="D228" s="98"/>
      <c r="E228" s="99"/>
      <c r="F228" s="99"/>
      <c r="G228" s="99"/>
    </row>
    <row r="229" spans="4:7" x14ac:dyDescent="0.3">
      <c r="D229" s="98"/>
      <c r="E229" s="99"/>
      <c r="F229" s="99"/>
      <c r="G229" s="99"/>
    </row>
    <row r="230" spans="4:7" x14ac:dyDescent="0.3">
      <c r="D230" s="98"/>
      <c r="E230" s="99"/>
      <c r="F230" s="99"/>
      <c r="G230" s="99"/>
    </row>
    <row r="231" spans="4:7" x14ac:dyDescent="0.3">
      <c r="D231" s="98"/>
      <c r="E231" s="99"/>
      <c r="F231" s="99"/>
      <c r="G231" s="99"/>
    </row>
    <row r="232" spans="4:7" x14ac:dyDescent="0.3">
      <c r="D232" s="98"/>
      <c r="E232" s="99"/>
      <c r="F232" s="99"/>
      <c r="G232" s="99"/>
    </row>
    <row r="233" spans="4:7" x14ac:dyDescent="0.3">
      <c r="D233" s="98"/>
      <c r="E233" s="99"/>
      <c r="F233" s="99"/>
      <c r="G233" s="99"/>
    </row>
    <row r="234" spans="4:7" x14ac:dyDescent="0.3">
      <c r="D234" s="98"/>
      <c r="E234" s="99"/>
      <c r="F234" s="99"/>
      <c r="G234" s="99"/>
    </row>
    <row r="235" spans="4:7" x14ac:dyDescent="0.3">
      <c r="D235" s="98"/>
      <c r="E235" s="99"/>
      <c r="F235" s="99"/>
      <c r="G235" s="99"/>
    </row>
    <row r="236" spans="4:7" x14ac:dyDescent="0.3">
      <c r="D236" s="98"/>
      <c r="E236" s="99"/>
      <c r="F236" s="99"/>
      <c r="G236" s="99"/>
    </row>
    <row r="237" spans="4:7" x14ac:dyDescent="0.3">
      <c r="D237" s="98"/>
      <c r="E237" s="99"/>
      <c r="F237" s="99"/>
      <c r="G237" s="99"/>
    </row>
    <row r="238" spans="4:7" x14ac:dyDescent="0.3">
      <c r="D238" s="98"/>
      <c r="E238" s="99"/>
      <c r="F238" s="99"/>
      <c r="G238" s="99"/>
    </row>
    <row r="239" spans="4:7" x14ac:dyDescent="0.3">
      <c r="D239" s="98"/>
      <c r="E239" s="99"/>
      <c r="F239" s="99"/>
      <c r="G239" s="99"/>
    </row>
    <row r="240" spans="4:7" x14ac:dyDescent="0.3">
      <c r="D240" s="98"/>
      <c r="E240" s="99"/>
      <c r="F240" s="99"/>
      <c r="G240" s="99"/>
    </row>
    <row r="241" spans="4:7" x14ac:dyDescent="0.3">
      <c r="D241" s="98"/>
      <c r="E241" s="99"/>
      <c r="F241" s="99"/>
      <c r="G241" s="99"/>
    </row>
    <row r="242" spans="4:7" x14ac:dyDescent="0.3">
      <c r="D242" s="98"/>
      <c r="E242" s="99"/>
      <c r="F242" s="99"/>
      <c r="G242" s="99"/>
    </row>
    <row r="243" spans="4:7" x14ac:dyDescent="0.3">
      <c r="D243" s="98"/>
      <c r="E243" s="99"/>
      <c r="F243" s="99"/>
      <c r="G243" s="99"/>
    </row>
    <row r="244" spans="4:7" x14ac:dyDescent="0.3">
      <c r="D244" s="98"/>
      <c r="E244" s="99"/>
      <c r="F244" s="99"/>
      <c r="G244" s="99"/>
    </row>
    <row r="245" spans="4:7" x14ac:dyDescent="0.3">
      <c r="D245" s="98"/>
      <c r="E245" s="99"/>
      <c r="F245" s="99"/>
      <c r="G245" s="99"/>
    </row>
    <row r="246" spans="4:7" x14ac:dyDescent="0.3">
      <c r="D246" s="98"/>
      <c r="E246" s="99"/>
      <c r="F246" s="99"/>
      <c r="G246" s="99"/>
    </row>
    <row r="247" spans="4:7" x14ac:dyDescent="0.3">
      <c r="D247" s="98"/>
      <c r="E247" s="99"/>
      <c r="F247" s="99"/>
      <c r="G247" s="99"/>
    </row>
    <row r="248" spans="4:7" x14ac:dyDescent="0.3">
      <c r="D248" s="98"/>
      <c r="E248" s="99"/>
      <c r="F248" s="99"/>
      <c r="G248" s="99"/>
    </row>
    <row r="249" spans="4:7" x14ac:dyDescent="0.3">
      <c r="D249" s="98"/>
      <c r="E249" s="99"/>
      <c r="F249" s="99"/>
      <c r="G249" s="99"/>
    </row>
    <row r="250" spans="4:7" x14ac:dyDescent="0.3">
      <c r="D250" s="98"/>
      <c r="E250" s="99"/>
      <c r="F250" s="99"/>
      <c r="G250" s="99"/>
    </row>
    <row r="251" spans="4:7" x14ac:dyDescent="0.3">
      <c r="D251" s="98"/>
      <c r="E251" s="99"/>
      <c r="F251" s="99"/>
      <c r="G251" s="99"/>
    </row>
    <row r="252" spans="4:7" x14ac:dyDescent="0.3">
      <c r="D252" s="98"/>
      <c r="E252" s="99"/>
      <c r="F252" s="99"/>
      <c r="G252" s="99"/>
    </row>
    <row r="253" spans="4:7" x14ac:dyDescent="0.3">
      <c r="D253" s="98"/>
      <c r="E253" s="99"/>
      <c r="F253" s="99"/>
      <c r="G253" s="99"/>
    </row>
    <row r="254" spans="4:7" x14ac:dyDescent="0.3">
      <c r="D254" s="98"/>
      <c r="E254" s="99"/>
      <c r="F254" s="99"/>
      <c r="G254" s="99"/>
    </row>
    <row r="255" spans="4:7" x14ac:dyDescent="0.3">
      <c r="D255" s="98"/>
      <c r="E255" s="99"/>
      <c r="F255" s="99"/>
      <c r="G255" s="99"/>
    </row>
    <row r="256" spans="4:7" x14ac:dyDescent="0.3">
      <c r="D256" s="98"/>
      <c r="E256" s="99"/>
      <c r="F256" s="99"/>
      <c r="G256" s="99"/>
    </row>
    <row r="257" spans="4:7" x14ac:dyDescent="0.3">
      <c r="D257" s="98"/>
      <c r="E257" s="99"/>
      <c r="F257" s="99"/>
      <c r="G257" s="99"/>
    </row>
    <row r="258" spans="4:7" x14ac:dyDescent="0.3">
      <c r="D258" s="98"/>
      <c r="E258" s="99"/>
      <c r="F258" s="99"/>
      <c r="G258" s="99"/>
    </row>
    <row r="259" spans="4:7" x14ac:dyDescent="0.3">
      <c r="D259" s="98"/>
      <c r="E259" s="99"/>
      <c r="F259" s="99"/>
      <c r="G259" s="99"/>
    </row>
    <row r="260" spans="4:7" x14ac:dyDescent="0.3">
      <c r="D260" s="98"/>
      <c r="E260" s="99"/>
      <c r="F260" s="99"/>
      <c r="G260" s="99"/>
    </row>
    <row r="261" spans="4:7" x14ac:dyDescent="0.3">
      <c r="D261" s="98"/>
      <c r="E261" s="99"/>
      <c r="F261" s="99"/>
      <c r="G261" s="99"/>
    </row>
    <row r="262" spans="4:7" x14ac:dyDescent="0.3">
      <c r="D262" s="98"/>
      <c r="E262" s="99"/>
      <c r="F262" s="99"/>
      <c r="G262" s="99"/>
    </row>
    <row r="263" spans="4:7" x14ac:dyDescent="0.3">
      <c r="D263" s="98"/>
      <c r="E263" s="99"/>
      <c r="F263" s="99"/>
      <c r="G263" s="99"/>
    </row>
    <row r="264" spans="4:7" x14ac:dyDescent="0.3">
      <c r="D264" s="98"/>
      <c r="E264" s="99"/>
      <c r="F264" s="99"/>
      <c r="G264" s="99"/>
    </row>
    <row r="265" spans="4:7" x14ac:dyDescent="0.3">
      <c r="D265" s="98"/>
      <c r="E265" s="99"/>
      <c r="F265" s="99"/>
      <c r="G265" s="99"/>
    </row>
    <row r="266" spans="4:7" x14ac:dyDescent="0.3">
      <c r="D266" s="98"/>
      <c r="E266" s="99"/>
      <c r="F266" s="99"/>
      <c r="G266" s="99"/>
    </row>
    <row r="267" spans="4:7" x14ac:dyDescent="0.3">
      <c r="D267" s="98"/>
      <c r="E267" s="99"/>
      <c r="F267" s="99"/>
      <c r="G267" s="99"/>
    </row>
    <row r="268" spans="4:7" x14ac:dyDescent="0.3">
      <c r="D268" s="98"/>
      <c r="E268" s="99"/>
      <c r="F268" s="99"/>
      <c r="G268" s="99"/>
    </row>
    <row r="269" spans="4:7" x14ac:dyDescent="0.3">
      <c r="D269" s="98"/>
      <c r="E269" s="99"/>
      <c r="F269" s="99"/>
      <c r="G269" s="99"/>
    </row>
    <row r="270" spans="4:7" x14ac:dyDescent="0.3">
      <c r="D270" s="98"/>
      <c r="E270" s="99"/>
      <c r="F270" s="99"/>
      <c r="G270" s="99"/>
    </row>
    <row r="271" spans="4:7" x14ac:dyDescent="0.3">
      <c r="D271" s="98"/>
      <c r="E271" s="99"/>
      <c r="F271" s="99"/>
      <c r="G271" s="99"/>
    </row>
    <row r="272" spans="4:7" x14ac:dyDescent="0.3">
      <c r="D272" s="98"/>
      <c r="E272" s="99"/>
      <c r="F272" s="99"/>
      <c r="G272" s="99"/>
    </row>
    <row r="273" spans="4:7" x14ac:dyDescent="0.3">
      <c r="D273" s="98"/>
      <c r="E273" s="99"/>
      <c r="F273" s="99"/>
      <c r="G273" s="99"/>
    </row>
    <row r="274" spans="4:7" x14ac:dyDescent="0.3">
      <c r="D274" s="98"/>
      <c r="E274" s="99"/>
      <c r="F274" s="99"/>
      <c r="G274" s="99"/>
    </row>
    <row r="275" spans="4:7" x14ac:dyDescent="0.3">
      <c r="D275" s="98"/>
      <c r="E275" s="99"/>
      <c r="F275" s="99"/>
      <c r="G275" s="99"/>
    </row>
    <row r="276" spans="4:7" x14ac:dyDescent="0.3">
      <c r="D276" s="98"/>
      <c r="E276" s="99"/>
      <c r="F276" s="99"/>
      <c r="G276" s="99"/>
    </row>
    <row r="277" spans="4:7" x14ac:dyDescent="0.3">
      <c r="D277" s="98"/>
      <c r="E277" s="99"/>
      <c r="F277" s="99"/>
      <c r="G277" s="99"/>
    </row>
    <row r="278" spans="4:7" x14ac:dyDescent="0.3">
      <c r="D278" s="98"/>
      <c r="E278" s="99"/>
      <c r="F278" s="99"/>
      <c r="G278" s="99"/>
    </row>
    <row r="279" spans="4:7" x14ac:dyDescent="0.3">
      <c r="D279" s="98"/>
      <c r="E279" s="99"/>
      <c r="F279" s="99"/>
      <c r="G279" s="99"/>
    </row>
  </sheetData>
  <mergeCells count="2">
    <mergeCell ref="B1:F1"/>
    <mergeCell ref="B3:C3"/>
  </mergeCells>
  <conditionalFormatting sqref="B15:F133">
    <cfRule type="expression" dxfId="11" priority="3">
      <formula>$B15=$C$10</formula>
    </cfRule>
    <cfRule type="expression" dxfId="10" priority="4">
      <formula>$B15&gt;$C$10</formula>
    </cfRule>
  </conditionalFormatting>
  <conditionalFormatting sqref="B14:F14">
    <cfRule type="expression" dxfId="9" priority="1">
      <formula>$B14=$C$10</formula>
    </cfRule>
    <cfRule type="expression" dxfId="8" priority="2">
      <formula>$B14&gt;$C$10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5510-0C07-4778-94DB-3F1FA2221116}">
  <dimension ref="B1:F144"/>
  <sheetViews>
    <sheetView workbookViewId="0">
      <selection activeCell="B14" sqref="B14"/>
    </sheetView>
  </sheetViews>
  <sheetFormatPr baseColWidth="10" defaultRowHeight="14.4" x14ac:dyDescent="0.3"/>
  <cols>
    <col min="3" max="3" width="13.44140625" bestFit="1" customWidth="1"/>
    <col min="4" max="4" width="15.44140625" customWidth="1"/>
    <col min="5" max="5" width="14.44140625" bestFit="1" customWidth="1"/>
    <col min="6" max="6" width="13.6640625" bestFit="1" customWidth="1"/>
    <col min="7" max="7" width="15.44140625" bestFit="1" customWidth="1"/>
  </cols>
  <sheetData>
    <row r="1" spans="2:6" ht="18.600000000000001" thickBot="1" x14ac:dyDescent="0.4">
      <c r="B1" s="155" t="s">
        <v>64</v>
      </c>
      <c r="C1" s="159"/>
      <c r="D1" s="159"/>
      <c r="E1" s="159"/>
      <c r="F1" s="159"/>
    </row>
    <row r="2" spans="2:6" ht="15" thickBot="1" x14ac:dyDescent="0.35">
      <c r="B2" s="139" t="s">
        <v>65</v>
      </c>
      <c r="C2" s="140"/>
      <c r="D2" s="141"/>
    </row>
    <row r="3" spans="2:6" x14ac:dyDescent="0.3">
      <c r="B3" s="124" t="s">
        <v>10</v>
      </c>
      <c r="C3" s="124" t="s">
        <v>11</v>
      </c>
      <c r="D3" s="124" t="s">
        <v>14</v>
      </c>
    </row>
    <row r="4" spans="2:6" x14ac:dyDescent="0.3">
      <c r="B4" s="110" t="s">
        <v>21</v>
      </c>
      <c r="C4" s="111" t="s">
        <v>2</v>
      </c>
      <c r="D4" s="112" t="e">
        <f>C5*((1+(C7/C8))^(C10))</f>
        <v>#DIV/0!</v>
      </c>
    </row>
    <row r="5" spans="2:6" x14ac:dyDescent="0.3">
      <c r="B5" s="113" t="s">
        <v>3</v>
      </c>
      <c r="C5" s="73"/>
      <c r="D5" s="4" t="e">
        <f>D14*((1+(C7/C8))^(-C10))</f>
        <v>#DIV/0!</v>
      </c>
      <c r="E5" s="154"/>
      <c r="F5" s="154"/>
    </row>
    <row r="6" spans="2:6" x14ac:dyDescent="0.3">
      <c r="B6" s="113" t="s">
        <v>51</v>
      </c>
      <c r="C6" s="115" t="e">
        <f>C7/C8</f>
        <v>#DIV/0!</v>
      </c>
      <c r="D6" s="116"/>
    </row>
    <row r="7" spans="2:6" x14ac:dyDescent="0.3">
      <c r="B7" s="113" t="s">
        <v>62</v>
      </c>
      <c r="C7" s="117"/>
      <c r="D7" s="64"/>
    </row>
    <row r="8" spans="2:6" x14ac:dyDescent="0.3">
      <c r="B8" s="113" t="s">
        <v>63</v>
      </c>
      <c r="C8" s="7"/>
    </row>
    <row r="9" spans="2:6" x14ac:dyDescent="0.3">
      <c r="B9" s="113" t="s">
        <v>28</v>
      </c>
      <c r="C9" s="7"/>
    </row>
    <row r="10" spans="2:6" x14ac:dyDescent="0.3">
      <c r="B10" s="113" t="s">
        <v>13</v>
      </c>
      <c r="C10" s="66">
        <f>C8*C9</f>
        <v>0</v>
      </c>
    </row>
    <row r="13" spans="2:6" x14ac:dyDescent="0.3">
      <c r="C13" s="103" t="s">
        <v>48</v>
      </c>
      <c r="D13" s="104" t="s">
        <v>49</v>
      </c>
      <c r="E13" s="1"/>
    </row>
    <row r="14" spans="2:6" x14ac:dyDescent="0.3">
      <c r="B14" s="118" t="s">
        <v>21</v>
      </c>
      <c r="C14" s="119" t="e">
        <f>D4</f>
        <v>#DIV/0!</v>
      </c>
      <c r="D14" s="106" t="e">
        <f>PV(C16,C20,C15,0,1)</f>
        <v>#DIV/0!</v>
      </c>
      <c r="E14" s="120"/>
    </row>
    <row r="15" spans="2:6" x14ac:dyDescent="0.3">
      <c r="B15" s="104" t="s">
        <v>50</v>
      </c>
      <c r="C15" s="105" t="e">
        <f>D15</f>
        <v>#DIV/0!</v>
      </c>
      <c r="D15" s="106" t="e">
        <f>PMT(C16,C20,C14,0,1)</f>
        <v>#DIV/0!</v>
      </c>
    </row>
    <row r="16" spans="2:6" x14ac:dyDescent="0.3">
      <c r="B16" s="104" t="s">
        <v>51</v>
      </c>
      <c r="C16" s="121" t="e">
        <f>C17/C18</f>
        <v>#DIV/0!</v>
      </c>
      <c r="D16" s="122" t="e">
        <f>RATE(C20,C15,C14,0,1,1)</f>
        <v>#DIV/0!</v>
      </c>
    </row>
    <row r="17" spans="2:6" x14ac:dyDescent="0.3">
      <c r="B17" s="104" t="s">
        <v>1</v>
      </c>
      <c r="C17" s="123"/>
      <c r="D17" s="122" t="e">
        <f>D16*D18</f>
        <v>#DIV/0!</v>
      </c>
    </row>
    <row r="18" spans="2:6" x14ac:dyDescent="0.3">
      <c r="B18" s="104" t="s">
        <v>27</v>
      </c>
      <c r="C18" s="56"/>
      <c r="D18" s="114" t="e">
        <f>D20/D19</f>
        <v>#DIV/0!</v>
      </c>
    </row>
    <row r="19" spans="2:6" x14ac:dyDescent="0.3">
      <c r="B19" s="104" t="s">
        <v>28</v>
      </c>
      <c r="C19" s="56"/>
      <c r="D19" s="52">
        <f>C19</f>
        <v>0</v>
      </c>
    </row>
    <row r="20" spans="2:6" x14ac:dyDescent="0.3">
      <c r="B20" s="104" t="s">
        <v>52</v>
      </c>
      <c r="C20" s="107">
        <f>C18*C19</f>
        <v>0</v>
      </c>
      <c r="D20" s="114" t="e">
        <f>NPER(C16,C15,C14,0,1)</f>
        <v>#DIV/0!</v>
      </c>
    </row>
    <row r="21" spans="2:6" x14ac:dyDescent="0.3">
      <c r="B21" s="126"/>
      <c r="D21" s="188"/>
    </row>
    <row r="22" spans="2:6" ht="15" thickBot="1" x14ac:dyDescent="0.35"/>
    <row r="23" spans="2:6" ht="15" thickBot="1" x14ac:dyDescent="0.35">
      <c r="B23" s="89" t="s">
        <v>53</v>
      </c>
      <c r="C23" s="90" t="e">
        <f>SUBTOTAL(9,C25:C1341)</f>
        <v>#DIV/0!</v>
      </c>
      <c r="D23" s="90">
        <f t="shared" ref="D23:E23" si="0">SUBTOTAL(9,D25:D1341)</f>
        <v>0</v>
      </c>
      <c r="E23" s="90" t="e">
        <f t="shared" si="0"/>
        <v>#DIV/0!</v>
      </c>
      <c r="F23" s="109" t="e">
        <f>-C14</f>
        <v>#DIV/0!</v>
      </c>
    </row>
    <row r="24" spans="2:6" ht="15" thickBot="1" x14ac:dyDescent="0.35">
      <c r="B24" s="94" t="s">
        <v>54</v>
      </c>
      <c r="C24" s="95" t="s">
        <v>55</v>
      </c>
      <c r="D24" s="95" t="s">
        <v>56</v>
      </c>
      <c r="E24" s="95" t="s">
        <v>57</v>
      </c>
      <c r="F24" s="96" t="s">
        <v>58</v>
      </c>
    </row>
    <row r="25" spans="2:6" x14ac:dyDescent="0.3">
      <c r="B25" s="97">
        <v>1</v>
      </c>
      <c r="C25" s="98" t="e">
        <f>C15</f>
        <v>#DIV/0!</v>
      </c>
      <c r="D25" s="99">
        <v>0</v>
      </c>
      <c r="E25" s="99" t="e">
        <f>C25-D25</f>
        <v>#DIV/0!</v>
      </c>
      <c r="F25" s="99" t="e">
        <f>F23-E25</f>
        <v>#DIV/0!</v>
      </c>
    </row>
    <row r="26" spans="2:6" x14ac:dyDescent="0.3">
      <c r="B26" s="97">
        <v>2</v>
      </c>
      <c r="C26" s="98">
        <f>IF(B26&gt;$C$20,,$C$15)</f>
        <v>0</v>
      </c>
      <c r="D26" s="99">
        <f>IF(B26&gt;$C$20,,F25*$C$16)</f>
        <v>0</v>
      </c>
      <c r="E26" s="99">
        <f>IF(B26&gt;$C$20,,C26-D26)</f>
        <v>0</v>
      </c>
      <c r="F26" s="99">
        <f>IF(B26&gt;$C$20,,F25-E26)</f>
        <v>0</v>
      </c>
    </row>
    <row r="27" spans="2:6" x14ac:dyDescent="0.3">
      <c r="B27" s="97">
        <v>3</v>
      </c>
      <c r="C27" s="98">
        <f t="shared" ref="C27:C90" si="1">IF(B27&gt;$C$20,,$C$15)</f>
        <v>0</v>
      </c>
      <c r="D27" s="99">
        <f t="shared" ref="D27:D90" si="2">IF(B27&gt;$C$20,,F26*$C$16)</f>
        <v>0</v>
      </c>
      <c r="E27" s="99">
        <f t="shared" ref="E27:E90" si="3">IF(B27&gt;$C$20,,C27-D27)</f>
        <v>0</v>
      </c>
      <c r="F27" s="99">
        <f t="shared" ref="F27:F90" si="4">IF(B27&gt;$C$20,,F26-E27)</f>
        <v>0</v>
      </c>
    </row>
    <row r="28" spans="2:6" x14ac:dyDescent="0.3">
      <c r="B28" s="97">
        <v>4</v>
      </c>
      <c r="C28" s="98">
        <f t="shared" si="1"/>
        <v>0</v>
      </c>
      <c r="D28" s="99">
        <f t="shared" si="2"/>
        <v>0</v>
      </c>
      <c r="E28" s="99">
        <f t="shared" si="3"/>
        <v>0</v>
      </c>
      <c r="F28" s="99">
        <f t="shared" si="4"/>
        <v>0</v>
      </c>
    </row>
    <row r="29" spans="2:6" x14ac:dyDescent="0.3">
      <c r="B29" s="97">
        <v>5</v>
      </c>
      <c r="C29" s="98">
        <f t="shared" si="1"/>
        <v>0</v>
      </c>
      <c r="D29" s="99">
        <f t="shared" si="2"/>
        <v>0</v>
      </c>
      <c r="E29" s="99">
        <f t="shared" si="3"/>
        <v>0</v>
      </c>
      <c r="F29" s="99">
        <f t="shared" si="4"/>
        <v>0</v>
      </c>
    </row>
    <row r="30" spans="2:6" x14ac:dyDescent="0.3">
      <c r="B30" s="97">
        <v>6</v>
      </c>
      <c r="C30" s="98">
        <f t="shared" si="1"/>
        <v>0</v>
      </c>
      <c r="D30" s="99">
        <f t="shared" si="2"/>
        <v>0</v>
      </c>
      <c r="E30" s="99">
        <f t="shared" si="3"/>
        <v>0</v>
      </c>
      <c r="F30" s="99">
        <f t="shared" si="4"/>
        <v>0</v>
      </c>
    </row>
    <row r="31" spans="2:6" x14ac:dyDescent="0.3">
      <c r="B31" s="97">
        <v>7</v>
      </c>
      <c r="C31" s="98">
        <f t="shared" si="1"/>
        <v>0</v>
      </c>
      <c r="D31" s="99">
        <f t="shared" si="2"/>
        <v>0</v>
      </c>
      <c r="E31" s="99">
        <f t="shared" si="3"/>
        <v>0</v>
      </c>
      <c r="F31" s="99">
        <f t="shared" si="4"/>
        <v>0</v>
      </c>
    </row>
    <row r="32" spans="2:6" x14ac:dyDescent="0.3">
      <c r="B32" s="97">
        <v>8</v>
      </c>
      <c r="C32" s="98">
        <f t="shared" si="1"/>
        <v>0</v>
      </c>
      <c r="D32" s="99">
        <f t="shared" si="2"/>
        <v>0</v>
      </c>
      <c r="E32" s="99">
        <f t="shared" si="3"/>
        <v>0</v>
      </c>
      <c r="F32" s="99">
        <f t="shared" si="4"/>
        <v>0</v>
      </c>
    </row>
    <row r="33" spans="2:6" x14ac:dyDescent="0.3">
      <c r="B33" s="97">
        <v>9</v>
      </c>
      <c r="C33" s="98">
        <f t="shared" si="1"/>
        <v>0</v>
      </c>
      <c r="D33" s="99">
        <f t="shared" si="2"/>
        <v>0</v>
      </c>
      <c r="E33" s="99">
        <f t="shared" si="3"/>
        <v>0</v>
      </c>
      <c r="F33" s="99">
        <f t="shared" si="4"/>
        <v>0</v>
      </c>
    </row>
    <row r="34" spans="2:6" x14ac:dyDescent="0.3">
      <c r="B34" s="97">
        <v>10</v>
      </c>
      <c r="C34" s="98">
        <f t="shared" si="1"/>
        <v>0</v>
      </c>
      <c r="D34" s="99">
        <f t="shared" si="2"/>
        <v>0</v>
      </c>
      <c r="E34" s="99">
        <f t="shared" si="3"/>
        <v>0</v>
      </c>
      <c r="F34" s="99">
        <f t="shared" si="4"/>
        <v>0</v>
      </c>
    </row>
    <row r="35" spans="2:6" x14ac:dyDescent="0.3">
      <c r="B35" s="97">
        <v>11</v>
      </c>
      <c r="C35" s="98">
        <f t="shared" si="1"/>
        <v>0</v>
      </c>
      <c r="D35" s="99">
        <f t="shared" si="2"/>
        <v>0</v>
      </c>
      <c r="E35" s="99">
        <f t="shared" si="3"/>
        <v>0</v>
      </c>
      <c r="F35" s="99">
        <f t="shared" si="4"/>
        <v>0</v>
      </c>
    </row>
    <row r="36" spans="2:6" x14ac:dyDescent="0.3">
      <c r="B36" s="97">
        <v>12</v>
      </c>
      <c r="C36" s="98">
        <f t="shared" si="1"/>
        <v>0</v>
      </c>
      <c r="D36" s="99">
        <f t="shared" si="2"/>
        <v>0</v>
      </c>
      <c r="E36" s="99">
        <f t="shared" si="3"/>
        <v>0</v>
      </c>
      <c r="F36" s="99">
        <f t="shared" si="4"/>
        <v>0</v>
      </c>
    </row>
    <row r="37" spans="2:6" x14ac:dyDescent="0.3">
      <c r="B37" s="97">
        <v>13</v>
      </c>
      <c r="C37" s="98">
        <f>IF(B37&gt;$C$20,,$C$15)</f>
        <v>0</v>
      </c>
      <c r="D37" s="99">
        <f t="shared" si="2"/>
        <v>0</v>
      </c>
      <c r="E37" s="99">
        <f t="shared" si="3"/>
        <v>0</v>
      </c>
      <c r="F37" s="99">
        <f t="shared" si="4"/>
        <v>0</v>
      </c>
    </row>
    <row r="38" spans="2:6" x14ac:dyDescent="0.3">
      <c r="B38" s="97">
        <v>14</v>
      </c>
      <c r="C38" s="98">
        <f t="shared" si="1"/>
        <v>0</v>
      </c>
      <c r="D38" s="99">
        <f t="shared" si="2"/>
        <v>0</v>
      </c>
      <c r="E38" s="99">
        <f t="shared" si="3"/>
        <v>0</v>
      </c>
      <c r="F38" s="99">
        <f t="shared" si="4"/>
        <v>0</v>
      </c>
    </row>
    <row r="39" spans="2:6" x14ac:dyDescent="0.3">
      <c r="B39" s="97">
        <v>15</v>
      </c>
      <c r="C39" s="98">
        <f t="shared" si="1"/>
        <v>0</v>
      </c>
      <c r="D39" s="99">
        <f t="shared" si="2"/>
        <v>0</v>
      </c>
      <c r="E39" s="99">
        <f t="shared" si="3"/>
        <v>0</v>
      </c>
      <c r="F39" s="99">
        <f t="shared" si="4"/>
        <v>0</v>
      </c>
    </row>
    <row r="40" spans="2:6" x14ac:dyDescent="0.3">
      <c r="B40" s="97">
        <v>16</v>
      </c>
      <c r="C40" s="98">
        <f t="shared" si="1"/>
        <v>0</v>
      </c>
      <c r="D40" s="99">
        <f t="shared" si="2"/>
        <v>0</v>
      </c>
      <c r="E40" s="99">
        <f t="shared" si="3"/>
        <v>0</v>
      </c>
      <c r="F40" s="99">
        <f t="shared" si="4"/>
        <v>0</v>
      </c>
    </row>
    <row r="41" spans="2:6" x14ac:dyDescent="0.3">
      <c r="B41" s="97">
        <v>17</v>
      </c>
      <c r="C41" s="98">
        <f t="shared" si="1"/>
        <v>0</v>
      </c>
      <c r="D41" s="99">
        <f t="shared" si="2"/>
        <v>0</v>
      </c>
      <c r="E41" s="99">
        <f t="shared" si="3"/>
        <v>0</v>
      </c>
      <c r="F41" s="99">
        <f t="shared" si="4"/>
        <v>0</v>
      </c>
    </row>
    <row r="42" spans="2:6" x14ac:dyDescent="0.3">
      <c r="B42" s="97">
        <v>18</v>
      </c>
      <c r="C42" s="98">
        <f t="shared" si="1"/>
        <v>0</v>
      </c>
      <c r="D42" s="99">
        <f t="shared" si="2"/>
        <v>0</v>
      </c>
      <c r="E42" s="99">
        <f t="shared" si="3"/>
        <v>0</v>
      </c>
      <c r="F42" s="99">
        <f t="shared" si="4"/>
        <v>0</v>
      </c>
    </row>
    <row r="43" spans="2:6" x14ac:dyDescent="0.3">
      <c r="B43" s="97">
        <v>19</v>
      </c>
      <c r="C43" s="98">
        <f t="shared" si="1"/>
        <v>0</v>
      </c>
      <c r="D43" s="99">
        <f t="shared" si="2"/>
        <v>0</v>
      </c>
      <c r="E43" s="99">
        <f t="shared" si="3"/>
        <v>0</v>
      </c>
      <c r="F43" s="99">
        <f t="shared" si="4"/>
        <v>0</v>
      </c>
    </row>
    <row r="44" spans="2:6" x14ac:dyDescent="0.3">
      <c r="B44" s="97">
        <v>20</v>
      </c>
      <c r="C44" s="98">
        <f t="shared" si="1"/>
        <v>0</v>
      </c>
      <c r="D44" s="99">
        <f t="shared" si="2"/>
        <v>0</v>
      </c>
      <c r="E44" s="99">
        <f t="shared" si="3"/>
        <v>0</v>
      </c>
      <c r="F44" s="99">
        <f t="shared" si="4"/>
        <v>0</v>
      </c>
    </row>
    <row r="45" spans="2:6" x14ac:dyDescent="0.3">
      <c r="B45" s="97">
        <v>21</v>
      </c>
      <c r="C45" s="98">
        <f t="shared" si="1"/>
        <v>0</v>
      </c>
      <c r="D45" s="99">
        <f t="shared" si="2"/>
        <v>0</v>
      </c>
      <c r="E45" s="99">
        <f t="shared" si="3"/>
        <v>0</v>
      </c>
      <c r="F45" s="99">
        <f t="shared" si="4"/>
        <v>0</v>
      </c>
    </row>
    <row r="46" spans="2:6" x14ac:dyDescent="0.3">
      <c r="B46" s="97">
        <v>22</v>
      </c>
      <c r="C46" s="98">
        <f t="shared" si="1"/>
        <v>0</v>
      </c>
      <c r="D46" s="99">
        <f t="shared" si="2"/>
        <v>0</v>
      </c>
      <c r="E46" s="99">
        <f t="shared" si="3"/>
        <v>0</v>
      </c>
      <c r="F46" s="99">
        <f t="shared" si="4"/>
        <v>0</v>
      </c>
    </row>
    <row r="47" spans="2:6" x14ac:dyDescent="0.3">
      <c r="B47" s="97">
        <v>23</v>
      </c>
      <c r="C47" s="98">
        <f t="shared" si="1"/>
        <v>0</v>
      </c>
      <c r="D47" s="99">
        <f t="shared" si="2"/>
        <v>0</v>
      </c>
      <c r="E47" s="99">
        <f t="shared" si="3"/>
        <v>0</v>
      </c>
      <c r="F47" s="99">
        <f t="shared" si="4"/>
        <v>0</v>
      </c>
    </row>
    <row r="48" spans="2:6" x14ac:dyDescent="0.3">
      <c r="B48" s="97">
        <v>24</v>
      </c>
      <c r="C48" s="98">
        <f t="shared" si="1"/>
        <v>0</v>
      </c>
      <c r="D48" s="99">
        <f t="shared" si="2"/>
        <v>0</v>
      </c>
      <c r="E48" s="99">
        <f t="shared" si="3"/>
        <v>0</v>
      </c>
      <c r="F48" s="99">
        <f t="shared" si="4"/>
        <v>0</v>
      </c>
    </row>
    <row r="49" spans="2:6" x14ac:dyDescent="0.3">
      <c r="B49" s="97">
        <v>25</v>
      </c>
      <c r="C49" s="98">
        <f t="shared" si="1"/>
        <v>0</v>
      </c>
      <c r="D49" s="99">
        <f t="shared" si="2"/>
        <v>0</v>
      </c>
      <c r="E49" s="99">
        <f t="shared" si="3"/>
        <v>0</v>
      </c>
      <c r="F49" s="99">
        <f t="shared" si="4"/>
        <v>0</v>
      </c>
    </row>
    <row r="50" spans="2:6" x14ac:dyDescent="0.3">
      <c r="B50" s="97">
        <v>26</v>
      </c>
      <c r="C50" s="98">
        <f t="shared" si="1"/>
        <v>0</v>
      </c>
      <c r="D50" s="99">
        <f t="shared" si="2"/>
        <v>0</v>
      </c>
      <c r="E50" s="99">
        <f t="shared" si="3"/>
        <v>0</v>
      </c>
      <c r="F50" s="99">
        <f t="shared" si="4"/>
        <v>0</v>
      </c>
    </row>
    <row r="51" spans="2:6" x14ac:dyDescent="0.3">
      <c r="B51" s="97">
        <v>27</v>
      </c>
      <c r="C51" s="98">
        <f t="shared" si="1"/>
        <v>0</v>
      </c>
      <c r="D51" s="99">
        <f t="shared" si="2"/>
        <v>0</v>
      </c>
      <c r="E51" s="99">
        <f t="shared" si="3"/>
        <v>0</v>
      </c>
      <c r="F51" s="99">
        <f t="shared" si="4"/>
        <v>0</v>
      </c>
    </row>
    <row r="52" spans="2:6" x14ac:dyDescent="0.3">
      <c r="B52" s="97">
        <v>28</v>
      </c>
      <c r="C52" s="98">
        <f t="shared" si="1"/>
        <v>0</v>
      </c>
      <c r="D52" s="99">
        <f t="shared" si="2"/>
        <v>0</v>
      </c>
      <c r="E52" s="99">
        <f t="shared" si="3"/>
        <v>0</v>
      </c>
      <c r="F52" s="99">
        <f t="shared" si="4"/>
        <v>0</v>
      </c>
    </row>
    <row r="53" spans="2:6" x14ac:dyDescent="0.3">
      <c r="B53" s="97">
        <v>29</v>
      </c>
      <c r="C53" s="98">
        <f t="shared" si="1"/>
        <v>0</v>
      </c>
      <c r="D53" s="99">
        <f t="shared" si="2"/>
        <v>0</v>
      </c>
      <c r="E53" s="99">
        <f t="shared" si="3"/>
        <v>0</v>
      </c>
      <c r="F53" s="99">
        <f t="shared" si="4"/>
        <v>0</v>
      </c>
    </row>
    <row r="54" spans="2:6" x14ac:dyDescent="0.3">
      <c r="B54" s="97">
        <v>30</v>
      </c>
      <c r="C54" s="98">
        <f t="shared" si="1"/>
        <v>0</v>
      </c>
      <c r="D54" s="99">
        <f t="shared" si="2"/>
        <v>0</v>
      </c>
      <c r="E54" s="99">
        <f t="shared" si="3"/>
        <v>0</v>
      </c>
      <c r="F54" s="99">
        <f t="shared" si="4"/>
        <v>0</v>
      </c>
    </row>
    <row r="55" spans="2:6" x14ac:dyDescent="0.3">
      <c r="B55" s="97">
        <v>31</v>
      </c>
      <c r="C55" s="98">
        <f t="shared" si="1"/>
        <v>0</v>
      </c>
      <c r="D55" s="99">
        <f t="shared" si="2"/>
        <v>0</v>
      </c>
      <c r="E55" s="99">
        <f t="shared" si="3"/>
        <v>0</v>
      </c>
      <c r="F55" s="99">
        <f t="shared" si="4"/>
        <v>0</v>
      </c>
    </row>
    <row r="56" spans="2:6" x14ac:dyDescent="0.3">
      <c r="B56" s="97">
        <v>32</v>
      </c>
      <c r="C56" s="98">
        <f t="shared" si="1"/>
        <v>0</v>
      </c>
      <c r="D56" s="99">
        <f t="shared" si="2"/>
        <v>0</v>
      </c>
      <c r="E56" s="99">
        <f t="shared" si="3"/>
        <v>0</v>
      </c>
      <c r="F56" s="99">
        <f t="shared" si="4"/>
        <v>0</v>
      </c>
    </row>
    <row r="57" spans="2:6" x14ac:dyDescent="0.3">
      <c r="B57" s="97">
        <v>33</v>
      </c>
      <c r="C57" s="98">
        <f t="shared" si="1"/>
        <v>0</v>
      </c>
      <c r="D57" s="99">
        <f t="shared" si="2"/>
        <v>0</v>
      </c>
      <c r="E57" s="99">
        <f t="shared" si="3"/>
        <v>0</v>
      </c>
      <c r="F57" s="99">
        <f t="shared" si="4"/>
        <v>0</v>
      </c>
    </row>
    <row r="58" spans="2:6" x14ac:dyDescent="0.3">
      <c r="B58" s="97">
        <v>34</v>
      </c>
      <c r="C58" s="98">
        <f t="shared" si="1"/>
        <v>0</v>
      </c>
      <c r="D58" s="99">
        <f t="shared" si="2"/>
        <v>0</v>
      </c>
      <c r="E58" s="99">
        <f t="shared" si="3"/>
        <v>0</v>
      </c>
      <c r="F58" s="99">
        <f t="shared" si="4"/>
        <v>0</v>
      </c>
    </row>
    <row r="59" spans="2:6" x14ac:dyDescent="0.3">
      <c r="B59" s="97">
        <v>35</v>
      </c>
      <c r="C59" s="98">
        <f t="shared" si="1"/>
        <v>0</v>
      </c>
      <c r="D59" s="99">
        <f t="shared" si="2"/>
        <v>0</v>
      </c>
      <c r="E59" s="99">
        <f t="shared" si="3"/>
        <v>0</v>
      </c>
      <c r="F59" s="99">
        <f t="shared" si="4"/>
        <v>0</v>
      </c>
    </row>
    <row r="60" spans="2:6" x14ac:dyDescent="0.3">
      <c r="B60" s="97">
        <v>36</v>
      </c>
      <c r="C60" s="98">
        <f t="shared" si="1"/>
        <v>0</v>
      </c>
      <c r="D60" s="99">
        <f t="shared" si="2"/>
        <v>0</v>
      </c>
      <c r="E60" s="99">
        <f t="shared" si="3"/>
        <v>0</v>
      </c>
      <c r="F60" s="99">
        <f t="shared" si="4"/>
        <v>0</v>
      </c>
    </row>
    <row r="61" spans="2:6" x14ac:dyDescent="0.3">
      <c r="B61" s="97">
        <v>37</v>
      </c>
      <c r="C61" s="98">
        <f t="shared" si="1"/>
        <v>0</v>
      </c>
      <c r="D61" s="99">
        <f t="shared" si="2"/>
        <v>0</v>
      </c>
      <c r="E61" s="99">
        <f t="shared" si="3"/>
        <v>0</v>
      </c>
      <c r="F61" s="99">
        <f t="shared" si="4"/>
        <v>0</v>
      </c>
    </row>
    <row r="62" spans="2:6" x14ac:dyDescent="0.3">
      <c r="B62" s="97">
        <v>38</v>
      </c>
      <c r="C62" s="98">
        <f t="shared" si="1"/>
        <v>0</v>
      </c>
      <c r="D62" s="99">
        <f t="shared" si="2"/>
        <v>0</v>
      </c>
      <c r="E62" s="99">
        <f t="shared" si="3"/>
        <v>0</v>
      </c>
      <c r="F62" s="99">
        <f t="shared" si="4"/>
        <v>0</v>
      </c>
    </row>
    <row r="63" spans="2:6" x14ac:dyDescent="0.3">
      <c r="B63" s="97">
        <v>39</v>
      </c>
      <c r="C63" s="98">
        <f t="shared" si="1"/>
        <v>0</v>
      </c>
      <c r="D63" s="99">
        <f t="shared" si="2"/>
        <v>0</v>
      </c>
      <c r="E63" s="99">
        <f t="shared" si="3"/>
        <v>0</v>
      </c>
      <c r="F63" s="99">
        <f t="shared" si="4"/>
        <v>0</v>
      </c>
    </row>
    <row r="64" spans="2:6" x14ac:dyDescent="0.3">
      <c r="B64" s="97">
        <v>40</v>
      </c>
      <c r="C64" s="98">
        <f t="shared" si="1"/>
        <v>0</v>
      </c>
      <c r="D64" s="99">
        <f t="shared" si="2"/>
        <v>0</v>
      </c>
      <c r="E64" s="99">
        <f t="shared" si="3"/>
        <v>0</v>
      </c>
      <c r="F64" s="99">
        <f t="shared" si="4"/>
        <v>0</v>
      </c>
    </row>
    <row r="65" spans="2:6" x14ac:dyDescent="0.3">
      <c r="B65" s="97">
        <v>41</v>
      </c>
      <c r="C65" s="98">
        <f t="shared" si="1"/>
        <v>0</v>
      </c>
      <c r="D65" s="99">
        <f t="shared" si="2"/>
        <v>0</v>
      </c>
      <c r="E65" s="99">
        <f t="shared" si="3"/>
        <v>0</v>
      </c>
      <c r="F65" s="99">
        <f t="shared" si="4"/>
        <v>0</v>
      </c>
    </row>
    <row r="66" spans="2:6" x14ac:dyDescent="0.3">
      <c r="B66" s="97">
        <v>42</v>
      </c>
      <c r="C66" s="98">
        <f t="shared" si="1"/>
        <v>0</v>
      </c>
      <c r="D66" s="99">
        <f t="shared" si="2"/>
        <v>0</v>
      </c>
      <c r="E66" s="99">
        <f t="shared" si="3"/>
        <v>0</v>
      </c>
      <c r="F66" s="99">
        <f t="shared" si="4"/>
        <v>0</v>
      </c>
    </row>
    <row r="67" spans="2:6" x14ac:dyDescent="0.3">
      <c r="B67" s="97">
        <v>43</v>
      </c>
      <c r="C67" s="98">
        <f t="shared" si="1"/>
        <v>0</v>
      </c>
      <c r="D67" s="99">
        <f t="shared" si="2"/>
        <v>0</v>
      </c>
      <c r="E67" s="99">
        <f t="shared" si="3"/>
        <v>0</v>
      </c>
      <c r="F67" s="99">
        <f t="shared" si="4"/>
        <v>0</v>
      </c>
    </row>
    <row r="68" spans="2:6" x14ac:dyDescent="0.3">
      <c r="B68" s="97">
        <v>44</v>
      </c>
      <c r="C68" s="98">
        <f t="shared" si="1"/>
        <v>0</v>
      </c>
      <c r="D68" s="99">
        <f t="shared" si="2"/>
        <v>0</v>
      </c>
      <c r="E68" s="99">
        <f t="shared" si="3"/>
        <v>0</v>
      </c>
      <c r="F68" s="99">
        <f t="shared" si="4"/>
        <v>0</v>
      </c>
    </row>
    <row r="69" spans="2:6" x14ac:dyDescent="0.3">
      <c r="B69" s="97">
        <v>45</v>
      </c>
      <c r="C69" s="98">
        <f t="shared" si="1"/>
        <v>0</v>
      </c>
      <c r="D69" s="99">
        <f t="shared" si="2"/>
        <v>0</v>
      </c>
      <c r="E69" s="99">
        <f t="shared" si="3"/>
        <v>0</v>
      </c>
      <c r="F69" s="99">
        <f t="shared" si="4"/>
        <v>0</v>
      </c>
    </row>
    <row r="70" spans="2:6" x14ac:dyDescent="0.3">
      <c r="B70" s="97">
        <v>46</v>
      </c>
      <c r="C70" s="98">
        <f t="shared" si="1"/>
        <v>0</v>
      </c>
      <c r="D70" s="99">
        <f t="shared" si="2"/>
        <v>0</v>
      </c>
      <c r="E70" s="99">
        <f t="shared" si="3"/>
        <v>0</v>
      </c>
      <c r="F70" s="99">
        <f t="shared" si="4"/>
        <v>0</v>
      </c>
    </row>
    <row r="71" spans="2:6" x14ac:dyDescent="0.3">
      <c r="B71" s="97">
        <v>47</v>
      </c>
      <c r="C71" s="98">
        <f t="shared" si="1"/>
        <v>0</v>
      </c>
      <c r="D71" s="99">
        <f t="shared" si="2"/>
        <v>0</v>
      </c>
      <c r="E71" s="99">
        <f t="shared" si="3"/>
        <v>0</v>
      </c>
      <c r="F71" s="99">
        <f t="shared" si="4"/>
        <v>0</v>
      </c>
    </row>
    <row r="72" spans="2:6" x14ac:dyDescent="0.3">
      <c r="B72" s="97">
        <v>48</v>
      </c>
      <c r="C72" s="98">
        <f t="shared" si="1"/>
        <v>0</v>
      </c>
      <c r="D72" s="99">
        <f t="shared" si="2"/>
        <v>0</v>
      </c>
      <c r="E72" s="99">
        <f t="shared" si="3"/>
        <v>0</v>
      </c>
      <c r="F72" s="99">
        <f t="shared" si="4"/>
        <v>0</v>
      </c>
    </row>
    <row r="73" spans="2:6" x14ac:dyDescent="0.3">
      <c r="B73" s="97">
        <v>49</v>
      </c>
      <c r="C73" s="98">
        <f t="shared" si="1"/>
        <v>0</v>
      </c>
      <c r="D73" s="99">
        <f t="shared" si="2"/>
        <v>0</v>
      </c>
      <c r="E73" s="99">
        <f t="shared" si="3"/>
        <v>0</v>
      </c>
      <c r="F73" s="99">
        <f t="shared" si="4"/>
        <v>0</v>
      </c>
    </row>
    <row r="74" spans="2:6" x14ac:dyDescent="0.3">
      <c r="B74" s="97">
        <v>50</v>
      </c>
      <c r="C74" s="98">
        <f t="shared" si="1"/>
        <v>0</v>
      </c>
      <c r="D74" s="99">
        <f t="shared" si="2"/>
        <v>0</v>
      </c>
      <c r="E74" s="99">
        <f t="shared" si="3"/>
        <v>0</v>
      </c>
      <c r="F74" s="99">
        <f t="shared" si="4"/>
        <v>0</v>
      </c>
    </row>
    <row r="75" spans="2:6" x14ac:dyDescent="0.3">
      <c r="B75" s="97">
        <v>51</v>
      </c>
      <c r="C75" s="98">
        <f t="shared" si="1"/>
        <v>0</v>
      </c>
      <c r="D75" s="99">
        <f t="shared" si="2"/>
        <v>0</v>
      </c>
      <c r="E75" s="99">
        <f t="shared" si="3"/>
        <v>0</v>
      </c>
      <c r="F75" s="99">
        <f t="shared" si="4"/>
        <v>0</v>
      </c>
    </row>
    <row r="76" spans="2:6" x14ac:dyDescent="0.3">
      <c r="B76" s="97">
        <v>52</v>
      </c>
      <c r="C76" s="98">
        <f t="shared" si="1"/>
        <v>0</v>
      </c>
      <c r="D76" s="99">
        <f t="shared" si="2"/>
        <v>0</v>
      </c>
      <c r="E76" s="99">
        <f t="shared" si="3"/>
        <v>0</v>
      </c>
      <c r="F76" s="99">
        <f t="shared" si="4"/>
        <v>0</v>
      </c>
    </row>
    <row r="77" spans="2:6" x14ac:dyDescent="0.3">
      <c r="B77" s="97">
        <v>53</v>
      </c>
      <c r="C77" s="98">
        <f t="shared" si="1"/>
        <v>0</v>
      </c>
      <c r="D77" s="99">
        <f t="shared" si="2"/>
        <v>0</v>
      </c>
      <c r="E77" s="99">
        <f t="shared" si="3"/>
        <v>0</v>
      </c>
      <c r="F77" s="99">
        <f t="shared" si="4"/>
        <v>0</v>
      </c>
    </row>
    <row r="78" spans="2:6" x14ac:dyDescent="0.3">
      <c r="B78" s="97">
        <v>54</v>
      </c>
      <c r="C78" s="98">
        <f t="shared" si="1"/>
        <v>0</v>
      </c>
      <c r="D78" s="99">
        <f t="shared" si="2"/>
        <v>0</v>
      </c>
      <c r="E78" s="99">
        <f t="shared" si="3"/>
        <v>0</v>
      </c>
      <c r="F78" s="99">
        <f t="shared" si="4"/>
        <v>0</v>
      </c>
    </row>
    <row r="79" spans="2:6" x14ac:dyDescent="0.3">
      <c r="B79" s="97">
        <v>55</v>
      </c>
      <c r="C79" s="98">
        <f t="shared" si="1"/>
        <v>0</v>
      </c>
      <c r="D79" s="99">
        <f t="shared" si="2"/>
        <v>0</v>
      </c>
      <c r="E79" s="99">
        <f t="shared" si="3"/>
        <v>0</v>
      </c>
      <c r="F79" s="99">
        <f t="shared" si="4"/>
        <v>0</v>
      </c>
    </row>
    <row r="80" spans="2:6" x14ac:dyDescent="0.3">
      <c r="B80" s="97">
        <v>56</v>
      </c>
      <c r="C80" s="98">
        <f t="shared" si="1"/>
        <v>0</v>
      </c>
      <c r="D80" s="99">
        <f t="shared" si="2"/>
        <v>0</v>
      </c>
      <c r="E80" s="99">
        <f t="shared" si="3"/>
        <v>0</v>
      </c>
      <c r="F80" s="99">
        <f t="shared" si="4"/>
        <v>0</v>
      </c>
    </row>
    <row r="81" spans="2:6" x14ac:dyDescent="0.3">
      <c r="B81" s="97">
        <v>57</v>
      </c>
      <c r="C81" s="98">
        <f t="shared" si="1"/>
        <v>0</v>
      </c>
      <c r="D81" s="99">
        <f t="shared" si="2"/>
        <v>0</v>
      </c>
      <c r="E81" s="99">
        <f t="shared" si="3"/>
        <v>0</v>
      </c>
      <c r="F81" s="99">
        <f t="shared" si="4"/>
        <v>0</v>
      </c>
    </row>
    <row r="82" spans="2:6" x14ac:dyDescent="0.3">
      <c r="B82" s="97">
        <v>58</v>
      </c>
      <c r="C82" s="98">
        <f t="shared" si="1"/>
        <v>0</v>
      </c>
      <c r="D82" s="99">
        <f t="shared" si="2"/>
        <v>0</v>
      </c>
      <c r="E82" s="99">
        <f t="shared" si="3"/>
        <v>0</v>
      </c>
      <c r="F82" s="99">
        <f t="shared" si="4"/>
        <v>0</v>
      </c>
    </row>
    <row r="83" spans="2:6" x14ac:dyDescent="0.3">
      <c r="B83" s="97">
        <v>59</v>
      </c>
      <c r="C83" s="98">
        <f t="shared" si="1"/>
        <v>0</v>
      </c>
      <c r="D83" s="99">
        <f t="shared" si="2"/>
        <v>0</v>
      </c>
      <c r="E83" s="99">
        <f t="shared" si="3"/>
        <v>0</v>
      </c>
      <c r="F83" s="99">
        <f t="shared" si="4"/>
        <v>0</v>
      </c>
    </row>
    <row r="84" spans="2:6" x14ac:dyDescent="0.3">
      <c r="B84" s="97">
        <v>60</v>
      </c>
      <c r="C84" s="98">
        <f t="shared" si="1"/>
        <v>0</v>
      </c>
      <c r="D84" s="99">
        <f t="shared" si="2"/>
        <v>0</v>
      </c>
      <c r="E84" s="99">
        <f t="shared" si="3"/>
        <v>0</v>
      </c>
      <c r="F84" s="99">
        <f t="shared" si="4"/>
        <v>0</v>
      </c>
    </row>
    <row r="85" spans="2:6" x14ac:dyDescent="0.3">
      <c r="B85" s="97">
        <v>61</v>
      </c>
      <c r="C85" s="98">
        <f t="shared" si="1"/>
        <v>0</v>
      </c>
      <c r="D85" s="99">
        <f t="shared" si="2"/>
        <v>0</v>
      </c>
      <c r="E85" s="99">
        <f t="shared" si="3"/>
        <v>0</v>
      </c>
      <c r="F85" s="99">
        <f t="shared" si="4"/>
        <v>0</v>
      </c>
    </row>
    <row r="86" spans="2:6" x14ac:dyDescent="0.3">
      <c r="B86" s="97">
        <v>62</v>
      </c>
      <c r="C86" s="98">
        <f t="shared" si="1"/>
        <v>0</v>
      </c>
      <c r="D86" s="99">
        <f t="shared" si="2"/>
        <v>0</v>
      </c>
      <c r="E86" s="99">
        <f t="shared" si="3"/>
        <v>0</v>
      </c>
      <c r="F86" s="99">
        <f t="shared" si="4"/>
        <v>0</v>
      </c>
    </row>
    <row r="87" spans="2:6" x14ac:dyDescent="0.3">
      <c r="B87" s="97">
        <v>63</v>
      </c>
      <c r="C87" s="98">
        <f t="shared" si="1"/>
        <v>0</v>
      </c>
      <c r="D87" s="99">
        <f t="shared" si="2"/>
        <v>0</v>
      </c>
      <c r="E87" s="99">
        <f t="shared" si="3"/>
        <v>0</v>
      </c>
      <c r="F87" s="99">
        <f t="shared" si="4"/>
        <v>0</v>
      </c>
    </row>
    <row r="88" spans="2:6" x14ac:dyDescent="0.3">
      <c r="B88" s="97">
        <v>64</v>
      </c>
      <c r="C88" s="98">
        <f t="shared" si="1"/>
        <v>0</v>
      </c>
      <c r="D88" s="99">
        <f t="shared" si="2"/>
        <v>0</v>
      </c>
      <c r="E88" s="99">
        <f t="shared" si="3"/>
        <v>0</v>
      </c>
      <c r="F88" s="99">
        <f t="shared" si="4"/>
        <v>0</v>
      </c>
    </row>
    <row r="89" spans="2:6" x14ac:dyDescent="0.3">
      <c r="B89" s="97">
        <v>65</v>
      </c>
      <c r="C89" s="98">
        <f t="shared" si="1"/>
        <v>0</v>
      </c>
      <c r="D89" s="99">
        <f t="shared" si="2"/>
        <v>0</v>
      </c>
      <c r="E89" s="99">
        <f t="shared" si="3"/>
        <v>0</v>
      </c>
      <c r="F89" s="99">
        <f t="shared" si="4"/>
        <v>0</v>
      </c>
    </row>
    <row r="90" spans="2:6" x14ac:dyDescent="0.3">
      <c r="B90" s="97">
        <v>66</v>
      </c>
      <c r="C90" s="98">
        <f t="shared" si="1"/>
        <v>0</v>
      </c>
      <c r="D90" s="99">
        <f t="shared" si="2"/>
        <v>0</v>
      </c>
      <c r="E90" s="99">
        <f t="shared" si="3"/>
        <v>0</v>
      </c>
      <c r="F90" s="99">
        <f t="shared" si="4"/>
        <v>0</v>
      </c>
    </row>
    <row r="91" spans="2:6" x14ac:dyDescent="0.3">
      <c r="B91" s="97">
        <v>67</v>
      </c>
      <c r="C91" s="98">
        <f t="shared" ref="C91:C144" si="5">IF(B91&gt;$C$20,,$C$15)</f>
        <v>0</v>
      </c>
      <c r="D91" s="99">
        <f t="shared" ref="D91:D144" si="6">IF(B91&gt;$C$20,,F90*$C$16)</f>
        <v>0</v>
      </c>
      <c r="E91" s="99">
        <f t="shared" ref="E91:E144" si="7">IF(B91&gt;$C$20,,C91-D91)</f>
        <v>0</v>
      </c>
      <c r="F91" s="99">
        <f t="shared" ref="F91:F144" si="8">IF(B91&gt;$C$20,,F90-E91)</f>
        <v>0</v>
      </c>
    </row>
    <row r="92" spans="2:6" x14ac:dyDescent="0.3">
      <c r="B92" s="97">
        <v>68</v>
      </c>
      <c r="C92" s="98">
        <f t="shared" si="5"/>
        <v>0</v>
      </c>
      <c r="D92" s="99">
        <f t="shared" si="6"/>
        <v>0</v>
      </c>
      <c r="E92" s="99">
        <f t="shared" si="7"/>
        <v>0</v>
      </c>
      <c r="F92" s="99">
        <f t="shared" si="8"/>
        <v>0</v>
      </c>
    </row>
    <row r="93" spans="2:6" x14ac:dyDescent="0.3">
      <c r="B93" s="97">
        <v>69</v>
      </c>
      <c r="C93" s="98">
        <f t="shared" si="5"/>
        <v>0</v>
      </c>
      <c r="D93" s="99">
        <f t="shared" si="6"/>
        <v>0</v>
      </c>
      <c r="E93" s="99">
        <f t="shared" si="7"/>
        <v>0</v>
      </c>
      <c r="F93" s="99">
        <f t="shared" si="8"/>
        <v>0</v>
      </c>
    </row>
    <row r="94" spans="2:6" x14ac:dyDescent="0.3">
      <c r="B94" s="97">
        <v>70</v>
      </c>
      <c r="C94" s="98">
        <f t="shared" si="5"/>
        <v>0</v>
      </c>
      <c r="D94" s="99">
        <f t="shared" si="6"/>
        <v>0</v>
      </c>
      <c r="E94" s="99">
        <f t="shared" si="7"/>
        <v>0</v>
      </c>
      <c r="F94" s="99">
        <f t="shared" si="8"/>
        <v>0</v>
      </c>
    </row>
    <row r="95" spans="2:6" x14ac:dyDescent="0.3">
      <c r="B95" s="97">
        <v>71</v>
      </c>
      <c r="C95" s="98">
        <f t="shared" si="5"/>
        <v>0</v>
      </c>
      <c r="D95" s="99">
        <f t="shared" si="6"/>
        <v>0</v>
      </c>
      <c r="E95" s="99">
        <f t="shared" si="7"/>
        <v>0</v>
      </c>
      <c r="F95" s="99">
        <f t="shared" si="8"/>
        <v>0</v>
      </c>
    </row>
    <row r="96" spans="2:6" x14ac:dyDescent="0.3">
      <c r="B96" s="97">
        <v>72</v>
      </c>
      <c r="C96" s="98">
        <f t="shared" si="5"/>
        <v>0</v>
      </c>
      <c r="D96" s="99">
        <f t="shared" si="6"/>
        <v>0</v>
      </c>
      <c r="E96" s="99">
        <f t="shared" si="7"/>
        <v>0</v>
      </c>
      <c r="F96" s="99">
        <f t="shared" si="8"/>
        <v>0</v>
      </c>
    </row>
    <row r="97" spans="2:6" x14ac:dyDescent="0.3">
      <c r="B97" s="97">
        <v>73</v>
      </c>
      <c r="C97" s="98">
        <f t="shared" si="5"/>
        <v>0</v>
      </c>
      <c r="D97" s="99">
        <f t="shared" si="6"/>
        <v>0</v>
      </c>
      <c r="E97" s="99">
        <f t="shared" si="7"/>
        <v>0</v>
      </c>
      <c r="F97" s="99">
        <f t="shared" si="8"/>
        <v>0</v>
      </c>
    </row>
    <row r="98" spans="2:6" x14ac:dyDescent="0.3">
      <c r="B98" s="97">
        <v>74</v>
      </c>
      <c r="C98" s="98">
        <f t="shared" si="5"/>
        <v>0</v>
      </c>
      <c r="D98" s="99">
        <f t="shared" si="6"/>
        <v>0</v>
      </c>
      <c r="E98" s="99">
        <f t="shared" si="7"/>
        <v>0</v>
      </c>
      <c r="F98" s="99">
        <f t="shared" si="8"/>
        <v>0</v>
      </c>
    </row>
    <row r="99" spans="2:6" x14ac:dyDescent="0.3">
      <c r="B99" s="97">
        <v>75</v>
      </c>
      <c r="C99" s="98">
        <f t="shared" si="5"/>
        <v>0</v>
      </c>
      <c r="D99" s="99">
        <f t="shared" si="6"/>
        <v>0</v>
      </c>
      <c r="E99" s="99">
        <f t="shared" si="7"/>
        <v>0</v>
      </c>
      <c r="F99" s="99">
        <f t="shared" si="8"/>
        <v>0</v>
      </c>
    </row>
    <row r="100" spans="2:6" x14ac:dyDescent="0.3">
      <c r="B100" s="97">
        <v>76</v>
      </c>
      <c r="C100" s="98">
        <f t="shared" si="5"/>
        <v>0</v>
      </c>
      <c r="D100" s="99">
        <f t="shared" si="6"/>
        <v>0</v>
      </c>
      <c r="E100" s="99">
        <f t="shared" si="7"/>
        <v>0</v>
      </c>
      <c r="F100" s="99">
        <f t="shared" si="8"/>
        <v>0</v>
      </c>
    </row>
    <row r="101" spans="2:6" x14ac:dyDescent="0.3">
      <c r="B101" s="97">
        <v>77</v>
      </c>
      <c r="C101" s="98">
        <f t="shared" si="5"/>
        <v>0</v>
      </c>
      <c r="D101" s="99">
        <f t="shared" si="6"/>
        <v>0</v>
      </c>
      <c r="E101" s="99">
        <f t="shared" si="7"/>
        <v>0</v>
      </c>
      <c r="F101" s="99">
        <f t="shared" si="8"/>
        <v>0</v>
      </c>
    </row>
    <row r="102" spans="2:6" x14ac:dyDescent="0.3">
      <c r="B102" s="97">
        <v>78</v>
      </c>
      <c r="C102" s="98">
        <f t="shared" si="5"/>
        <v>0</v>
      </c>
      <c r="D102" s="99">
        <f t="shared" si="6"/>
        <v>0</v>
      </c>
      <c r="E102" s="99">
        <f t="shared" si="7"/>
        <v>0</v>
      </c>
      <c r="F102" s="99">
        <f t="shared" si="8"/>
        <v>0</v>
      </c>
    </row>
    <row r="103" spans="2:6" x14ac:dyDescent="0.3">
      <c r="B103" s="97">
        <v>79</v>
      </c>
      <c r="C103" s="98">
        <f t="shared" si="5"/>
        <v>0</v>
      </c>
      <c r="D103" s="99">
        <f t="shared" si="6"/>
        <v>0</v>
      </c>
      <c r="E103" s="99">
        <f t="shared" si="7"/>
        <v>0</v>
      </c>
      <c r="F103" s="99">
        <f t="shared" si="8"/>
        <v>0</v>
      </c>
    </row>
    <row r="104" spans="2:6" x14ac:dyDescent="0.3">
      <c r="B104" s="97">
        <v>80</v>
      </c>
      <c r="C104" s="98">
        <f t="shared" si="5"/>
        <v>0</v>
      </c>
      <c r="D104" s="99">
        <f t="shared" si="6"/>
        <v>0</v>
      </c>
      <c r="E104" s="99">
        <f t="shared" si="7"/>
        <v>0</v>
      </c>
      <c r="F104" s="99">
        <f t="shared" si="8"/>
        <v>0</v>
      </c>
    </row>
    <row r="105" spans="2:6" x14ac:dyDescent="0.3">
      <c r="B105" s="97">
        <v>81</v>
      </c>
      <c r="C105" s="98">
        <f t="shared" si="5"/>
        <v>0</v>
      </c>
      <c r="D105" s="99">
        <f t="shared" si="6"/>
        <v>0</v>
      </c>
      <c r="E105" s="99">
        <f t="shared" si="7"/>
        <v>0</v>
      </c>
      <c r="F105" s="99">
        <f t="shared" si="8"/>
        <v>0</v>
      </c>
    </row>
    <row r="106" spans="2:6" x14ac:dyDescent="0.3">
      <c r="B106" s="97">
        <v>82</v>
      </c>
      <c r="C106" s="98">
        <f t="shared" si="5"/>
        <v>0</v>
      </c>
      <c r="D106" s="99">
        <f t="shared" si="6"/>
        <v>0</v>
      </c>
      <c r="E106" s="99">
        <f t="shared" si="7"/>
        <v>0</v>
      </c>
      <c r="F106" s="99">
        <f t="shared" si="8"/>
        <v>0</v>
      </c>
    </row>
    <row r="107" spans="2:6" x14ac:dyDescent="0.3">
      <c r="B107" s="97">
        <v>83</v>
      </c>
      <c r="C107" s="98">
        <f t="shared" si="5"/>
        <v>0</v>
      </c>
      <c r="D107" s="99">
        <f t="shared" si="6"/>
        <v>0</v>
      </c>
      <c r="E107" s="99">
        <f t="shared" si="7"/>
        <v>0</v>
      </c>
      <c r="F107" s="99">
        <f t="shared" si="8"/>
        <v>0</v>
      </c>
    </row>
    <row r="108" spans="2:6" x14ac:dyDescent="0.3">
      <c r="B108" s="97">
        <v>84</v>
      </c>
      <c r="C108" s="98">
        <f t="shared" si="5"/>
        <v>0</v>
      </c>
      <c r="D108" s="99">
        <f t="shared" si="6"/>
        <v>0</v>
      </c>
      <c r="E108" s="99">
        <f t="shared" si="7"/>
        <v>0</v>
      </c>
      <c r="F108" s="99">
        <f t="shared" si="8"/>
        <v>0</v>
      </c>
    </row>
    <row r="109" spans="2:6" x14ac:dyDescent="0.3">
      <c r="B109" s="97">
        <v>85</v>
      </c>
      <c r="C109" s="98">
        <f t="shared" si="5"/>
        <v>0</v>
      </c>
      <c r="D109" s="99">
        <f t="shared" si="6"/>
        <v>0</v>
      </c>
      <c r="E109" s="99">
        <f t="shared" si="7"/>
        <v>0</v>
      </c>
      <c r="F109" s="99">
        <f t="shared" si="8"/>
        <v>0</v>
      </c>
    </row>
    <row r="110" spans="2:6" x14ac:dyDescent="0.3">
      <c r="B110" s="97">
        <v>86</v>
      </c>
      <c r="C110" s="98">
        <f t="shared" si="5"/>
        <v>0</v>
      </c>
      <c r="D110" s="99">
        <f t="shared" si="6"/>
        <v>0</v>
      </c>
      <c r="E110" s="99">
        <f t="shared" si="7"/>
        <v>0</v>
      </c>
      <c r="F110" s="99">
        <f t="shared" si="8"/>
        <v>0</v>
      </c>
    </row>
    <row r="111" spans="2:6" x14ac:dyDescent="0.3">
      <c r="B111" s="97">
        <v>87</v>
      </c>
      <c r="C111" s="98">
        <f t="shared" si="5"/>
        <v>0</v>
      </c>
      <c r="D111" s="99">
        <f t="shared" si="6"/>
        <v>0</v>
      </c>
      <c r="E111" s="99">
        <f t="shared" si="7"/>
        <v>0</v>
      </c>
      <c r="F111" s="99">
        <f t="shared" si="8"/>
        <v>0</v>
      </c>
    </row>
    <row r="112" spans="2:6" x14ac:dyDescent="0.3">
      <c r="B112" s="97">
        <v>88</v>
      </c>
      <c r="C112" s="98">
        <f t="shared" si="5"/>
        <v>0</v>
      </c>
      <c r="D112" s="99">
        <f t="shared" si="6"/>
        <v>0</v>
      </c>
      <c r="E112" s="99">
        <f t="shared" si="7"/>
        <v>0</v>
      </c>
      <c r="F112" s="99">
        <f t="shared" si="8"/>
        <v>0</v>
      </c>
    </row>
    <row r="113" spans="2:6" x14ac:dyDescent="0.3">
      <c r="B113" s="97">
        <v>89</v>
      </c>
      <c r="C113" s="98">
        <f t="shared" si="5"/>
        <v>0</v>
      </c>
      <c r="D113" s="99">
        <f t="shared" si="6"/>
        <v>0</v>
      </c>
      <c r="E113" s="99">
        <f t="shared" si="7"/>
        <v>0</v>
      </c>
      <c r="F113" s="99">
        <f t="shared" si="8"/>
        <v>0</v>
      </c>
    </row>
    <row r="114" spans="2:6" x14ac:dyDescent="0.3">
      <c r="B114" s="97">
        <v>90</v>
      </c>
      <c r="C114" s="98">
        <f t="shared" si="5"/>
        <v>0</v>
      </c>
      <c r="D114" s="99">
        <f t="shared" si="6"/>
        <v>0</v>
      </c>
      <c r="E114" s="99">
        <f t="shared" si="7"/>
        <v>0</v>
      </c>
      <c r="F114" s="99">
        <f t="shared" si="8"/>
        <v>0</v>
      </c>
    </row>
    <row r="115" spans="2:6" x14ac:dyDescent="0.3">
      <c r="B115" s="97">
        <v>91</v>
      </c>
      <c r="C115" s="98">
        <f t="shared" si="5"/>
        <v>0</v>
      </c>
      <c r="D115" s="99">
        <f t="shared" si="6"/>
        <v>0</v>
      </c>
      <c r="E115" s="99">
        <f t="shared" si="7"/>
        <v>0</v>
      </c>
      <c r="F115" s="99">
        <f t="shared" si="8"/>
        <v>0</v>
      </c>
    </row>
    <row r="116" spans="2:6" x14ac:dyDescent="0.3">
      <c r="B116" s="97">
        <v>92</v>
      </c>
      <c r="C116" s="98">
        <f t="shared" si="5"/>
        <v>0</v>
      </c>
      <c r="D116" s="99">
        <f t="shared" si="6"/>
        <v>0</v>
      </c>
      <c r="E116" s="99">
        <f t="shared" si="7"/>
        <v>0</v>
      </c>
      <c r="F116" s="99">
        <f t="shared" si="8"/>
        <v>0</v>
      </c>
    </row>
    <row r="117" spans="2:6" x14ac:dyDescent="0.3">
      <c r="B117" s="97">
        <v>93</v>
      </c>
      <c r="C117" s="98">
        <f t="shared" si="5"/>
        <v>0</v>
      </c>
      <c r="D117" s="99">
        <f t="shared" si="6"/>
        <v>0</v>
      </c>
      <c r="E117" s="99">
        <f t="shared" si="7"/>
        <v>0</v>
      </c>
      <c r="F117" s="99">
        <f t="shared" si="8"/>
        <v>0</v>
      </c>
    </row>
    <row r="118" spans="2:6" x14ac:dyDescent="0.3">
      <c r="B118" s="97">
        <v>94</v>
      </c>
      <c r="C118" s="98">
        <f t="shared" si="5"/>
        <v>0</v>
      </c>
      <c r="D118" s="99">
        <f t="shared" si="6"/>
        <v>0</v>
      </c>
      <c r="E118" s="99">
        <f t="shared" si="7"/>
        <v>0</v>
      </c>
      <c r="F118" s="99">
        <f t="shared" si="8"/>
        <v>0</v>
      </c>
    </row>
    <row r="119" spans="2:6" x14ac:dyDescent="0.3">
      <c r="B119" s="97">
        <v>95</v>
      </c>
      <c r="C119" s="98">
        <f t="shared" si="5"/>
        <v>0</v>
      </c>
      <c r="D119" s="99">
        <f t="shared" si="6"/>
        <v>0</v>
      </c>
      <c r="E119" s="99">
        <f t="shared" si="7"/>
        <v>0</v>
      </c>
      <c r="F119" s="99">
        <f t="shared" si="8"/>
        <v>0</v>
      </c>
    </row>
    <row r="120" spans="2:6" x14ac:dyDescent="0.3">
      <c r="B120" s="97">
        <v>96</v>
      </c>
      <c r="C120" s="98">
        <f t="shared" si="5"/>
        <v>0</v>
      </c>
      <c r="D120" s="99">
        <f t="shared" si="6"/>
        <v>0</v>
      </c>
      <c r="E120" s="99">
        <f t="shared" si="7"/>
        <v>0</v>
      </c>
      <c r="F120" s="99">
        <f t="shared" si="8"/>
        <v>0</v>
      </c>
    </row>
    <row r="121" spans="2:6" x14ac:dyDescent="0.3">
      <c r="B121" s="97">
        <v>97</v>
      </c>
      <c r="C121" s="98">
        <f t="shared" si="5"/>
        <v>0</v>
      </c>
      <c r="D121" s="99">
        <f t="shared" si="6"/>
        <v>0</v>
      </c>
      <c r="E121" s="99">
        <f t="shared" si="7"/>
        <v>0</v>
      </c>
      <c r="F121" s="99">
        <f t="shared" si="8"/>
        <v>0</v>
      </c>
    </row>
    <row r="122" spans="2:6" x14ac:dyDescent="0.3">
      <c r="B122" s="97">
        <v>98</v>
      </c>
      <c r="C122" s="98">
        <f t="shared" si="5"/>
        <v>0</v>
      </c>
      <c r="D122" s="99">
        <f t="shared" si="6"/>
        <v>0</v>
      </c>
      <c r="E122" s="99">
        <f t="shared" si="7"/>
        <v>0</v>
      </c>
      <c r="F122" s="99">
        <f t="shared" si="8"/>
        <v>0</v>
      </c>
    </row>
    <row r="123" spans="2:6" x14ac:dyDescent="0.3">
      <c r="B123" s="97">
        <v>99</v>
      </c>
      <c r="C123" s="98">
        <f t="shared" si="5"/>
        <v>0</v>
      </c>
      <c r="D123" s="99">
        <f t="shared" si="6"/>
        <v>0</v>
      </c>
      <c r="E123" s="99">
        <f t="shared" si="7"/>
        <v>0</v>
      </c>
      <c r="F123" s="99">
        <f t="shared" si="8"/>
        <v>0</v>
      </c>
    </row>
    <row r="124" spans="2:6" x14ac:dyDescent="0.3">
      <c r="B124" s="97">
        <v>100</v>
      </c>
      <c r="C124" s="98">
        <f t="shared" si="5"/>
        <v>0</v>
      </c>
      <c r="D124" s="99">
        <f t="shared" si="6"/>
        <v>0</v>
      </c>
      <c r="E124" s="99">
        <f t="shared" si="7"/>
        <v>0</v>
      </c>
      <c r="F124" s="99">
        <f t="shared" si="8"/>
        <v>0</v>
      </c>
    </row>
    <row r="125" spans="2:6" x14ac:dyDescent="0.3">
      <c r="B125" s="97">
        <v>101</v>
      </c>
      <c r="C125" s="98">
        <f t="shared" si="5"/>
        <v>0</v>
      </c>
      <c r="D125" s="99">
        <f t="shared" si="6"/>
        <v>0</v>
      </c>
      <c r="E125" s="99">
        <f t="shared" si="7"/>
        <v>0</v>
      </c>
      <c r="F125" s="99">
        <f t="shared" si="8"/>
        <v>0</v>
      </c>
    </row>
    <row r="126" spans="2:6" x14ac:dyDescent="0.3">
      <c r="B126" s="97">
        <v>102</v>
      </c>
      <c r="C126" s="98">
        <f t="shared" si="5"/>
        <v>0</v>
      </c>
      <c r="D126" s="99">
        <f t="shared" si="6"/>
        <v>0</v>
      </c>
      <c r="E126" s="99">
        <f t="shared" si="7"/>
        <v>0</v>
      </c>
      <c r="F126" s="99">
        <f t="shared" si="8"/>
        <v>0</v>
      </c>
    </row>
    <row r="127" spans="2:6" x14ac:dyDescent="0.3">
      <c r="B127" s="97">
        <v>103</v>
      </c>
      <c r="C127" s="98">
        <f t="shared" si="5"/>
        <v>0</v>
      </c>
      <c r="D127" s="99">
        <f t="shared" si="6"/>
        <v>0</v>
      </c>
      <c r="E127" s="99">
        <f t="shared" si="7"/>
        <v>0</v>
      </c>
      <c r="F127" s="99">
        <f t="shared" si="8"/>
        <v>0</v>
      </c>
    </row>
    <row r="128" spans="2:6" x14ac:dyDescent="0.3">
      <c r="B128" s="97">
        <v>104</v>
      </c>
      <c r="C128" s="98">
        <f t="shared" si="5"/>
        <v>0</v>
      </c>
      <c r="D128" s="99">
        <f t="shared" si="6"/>
        <v>0</v>
      </c>
      <c r="E128" s="99">
        <f t="shared" si="7"/>
        <v>0</v>
      </c>
      <c r="F128" s="99">
        <f t="shared" si="8"/>
        <v>0</v>
      </c>
    </row>
    <row r="129" spans="2:6" x14ac:dyDescent="0.3">
      <c r="B129" s="97">
        <v>105</v>
      </c>
      <c r="C129" s="98">
        <f t="shared" si="5"/>
        <v>0</v>
      </c>
      <c r="D129" s="99">
        <f t="shared" si="6"/>
        <v>0</v>
      </c>
      <c r="E129" s="99">
        <f t="shared" si="7"/>
        <v>0</v>
      </c>
      <c r="F129" s="99">
        <f t="shared" si="8"/>
        <v>0</v>
      </c>
    </row>
    <row r="130" spans="2:6" x14ac:dyDescent="0.3">
      <c r="B130" s="97">
        <v>106</v>
      </c>
      <c r="C130" s="98">
        <f t="shared" si="5"/>
        <v>0</v>
      </c>
      <c r="D130" s="99">
        <f t="shared" si="6"/>
        <v>0</v>
      </c>
      <c r="E130" s="99">
        <f t="shared" si="7"/>
        <v>0</v>
      </c>
      <c r="F130" s="99">
        <f t="shared" si="8"/>
        <v>0</v>
      </c>
    </row>
    <row r="131" spans="2:6" x14ac:dyDescent="0.3">
      <c r="B131" s="97">
        <v>107</v>
      </c>
      <c r="C131" s="98">
        <f t="shared" si="5"/>
        <v>0</v>
      </c>
      <c r="D131" s="99">
        <f t="shared" si="6"/>
        <v>0</v>
      </c>
      <c r="E131" s="99">
        <f t="shared" si="7"/>
        <v>0</v>
      </c>
      <c r="F131" s="99">
        <f t="shared" si="8"/>
        <v>0</v>
      </c>
    </row>
    <row r="132" spans="2:6" x14ac:dyDescent="0.3">
      <c r="B132" s="97">
        <v>108</v>
      </c>
      <c r="C132" s="98">
        <f t="shared" si="5"/>
        <v>0</v>
      </c>
      <c r="D132" s="99">
        <f t="shared" si="6"/>
        <v>0</v>
      </c>
      <c r="E132" s="99">
        <f t="shared" si="7"/>
        <v>0</v>
      </c>
      <c r="F132" s="99">
        <f t="shared" si="8"/>
        <v>0</v>
      </c>
    </row>
    <row r="133" spans="2:6" x14ac:dyDescent="0.3">
      <c r="B133" s="97">
        <v>109</v>
      </c>
      <c r="C133" s="98">
        <f t="shared" si="5"/>
        <v>0</v>
      </c>
      <c r="D133" s="99">
        <f t="shared" si="6"/>
        <v>0</v>
      </c>
      <c r="E133" s="99">
        <f t="shared" si="7"/>
        <v>0</v>
      </c>
      <c r="F133" s="99">
        <f t="shared" si="8"/>
        <v>0</v>
      </c>
    </row>
    <row r="134" spans="2:6" x14ac:dyDescent="0.3">
      <c r="B134" s="97">
        <v>110</v>
      </c>
      <c r="C134" s="98">
        <f t="shared" si="5"/>
        <v>0</v>
      </c>
      <c r="D134" s="99">
        <f t="shared" si="6"/>
        <v>0</v>
      </c>
      <c r="E134" s="99">
        <f t="shared" si="7"/>
        <v>0</v>
      </c>
      <c r="F134" s="99">
        <f t="shared" si="8"/>
        <v>0</v>
      </c>
    </row>
    <row r="135" spans="2:6" x14ac:dyDescent="0.3">
      <c r="B135" s="97">
        <v>111</v>
      </c>
      <c r="C135" s="98">
        <f t="shared" si="5"/>
        <v>0</v>
      </c>
      <c r="D135" s="99">
        <f t="shared" si="6"/>
        <v>0</v>
      </c>
      <c r="E135" s="99">
        <f t="shared" si="7"/>
        <v>0</v>
      </c>
      <c r="F135" s="99">
        <f t="shared" si="8"/>
        <v>0</v>
      </c>
    </row>
    <row r="136" spans="2:6" x14ac:dyDescent="0.3">
      <c r="B136" s="97">
        <v>112</v>
      </c>
      <c r="C136" s="98">
        <f t="shared" si="5"/>
        <v>0</v>
      </c>
      <c r="D136" s="99">
        <f t="shared" si="6"/>
        <v>0</v>
      </c>
      <c r="E136" s="99">
        <f t="shared" si="7"/>
        <v>0</v>
      </c>
      <c r="F136" s="99">
        <f t="shared" si="8"/>
        <v>0</v>
      </c>
    </row>
    <row r="137" spans="2:6" x14ac:dyDescent="0.3">
      <c r="B137" s="97">
        <v>113</v>
      </c>
      <c r="C137" s="98">
        <f t="shared" si="5"/>
        <v>0</v>
      </c>
      <c r="D137" s="99">
        <f t="shared" si="6"/>
        <v>0</v>
      </c>
      <c r="E137" s="99">
        <f t="shared" si="7"/>
        <v>0</v>
      </c>
      <c r="F137" s="99">
        <f t="shared" si="8"/>
        <v>0</v>
      </c>
    </row>
    <row r="138" spans="2:6" x14ac:dyDescent="0.3">
      <c r="B138" s="97">
        <v>114</v>
      </c>
      <c r="C138" s="98">
        <f t="shared" si="5"/>
        <v>0</v>
      </c>
      <c r="D138" s="99">
        <f t="shared" si="6"/>
        <v>0</v>
      </c>
      <c r="E138" s="99">
        <f t="shared" si="7"/>
        <v>0</v>
      </c>
      <c r="F138" s="99">
        <f t="shared" si="8"/>
        <v>0</v>
      </c>
    </row>
    <row r="139" spans="2:6" x14ac:dyDescent="0.3">
      <c r="B139" s="97">
        <v>115</v>
      </c>
      <c r="C139" s="98">
        <f t="shared" si="5"/>
        <v>0</v>
      </c>
      <c r="D139" s="99">
        <f t="shared" si="6"/>
        <v>0</v>
      </c>
      <c r="E139" s="99">
        <f t="shared" si="7"/>
        <v>0</v>
      </c>
      <c r="F139" s="99">
        <f t="shared" si="8"/>
        <v>0</v>
      </c>
    </row>
    <row r="140" spans="2:6" x14ac:dyDescent="0.3">
      <c r="B140" s="97">
        <v>116</v>
      </c>
      <c r="C140" s="98">
        <f t="shared" si="5"/>
        <v>0</v>
      </c>
      <c r="D140" s="99">
        <f t="shared" si="6"/>
        <v>0</v>
      </c>
      <c r="E140" s="99">
        <f t="shared" si="7"/>
        <v>0</v>
      </c>
      <c r="F140" s="99">
        <f t="shared" si="8"/>
        <v>0</v>
      </c>
    </row>
    <row r="141" spans="2:6" x14ac:dyDescent="0.3">
      <c r="B141" s="97">
        <v>117</v>
      </c>
      <c r="C141" s="98">
        <f t="shared" si="5"/>
        <v>0</v>
      </c>
      <c r="D141" s="99">
        <f t="shared" si="6"/>
        <v>0</v>
      </c>
      <c r="E141" s="99">
        <f t="shared" si="7"/>
        <v>0</v>
      </c>
      <c r="F141" s="99">
        <f t="shared" si="8"/>
        <v>0</v>
      </c>
    </row>
    <row r="142" spans="2:6" x14ac:dyDescent="0.3">
      <c r="B142" s="97">
        <v>118</v>
      </c>
      <c r="C142" s="98">
        <f t="shared" si="5"/>
        <v>0</v>
      </c>
      <c r="D142" s="99">
        <f t="shared" si="6"/>
        <v>0</v>
      </c>
      <c r="E142" s="99">
        <f t="shared" si="7"/>
        <v>0</v>
      </c>
      <c r="F142" s="99">
        <f t="shared" si="8"/>
        <v>0</v>
      </c>
    </row>
    <row r="143" spans="2:6" x14ac:dyDescent="0.3">
      <c r="B143" s="97">
        <v>119</v>
      </c>
      <c r="C143" s="98">
        <f t="shared" si="5"/>
        <v>0</v>
      </c>
      <c r="D143" s="99">
        <f t="shared" si="6"/>
        <v>0</v>
      </c>
      <c r="E143" s="99">
        <f t="shared" si="7"/>
        <v>0</v>
      </c>
      <c r="F143" s="99">
        <f t="shared" si="8"/>
        <v>0</v>
      </c>
    </row>
    <row r="144" spans="2:6" x14ac:dyDescent="0.3">
      <c r="B144" s="97">
        <v>120</v>
      </c>
      <c r="C144" s="98">
        <f t="shared" si="5"/>
        <v>0</v>
      </c>
      <c r="D144" s="99">
        <f t="shared" si="6"/>
        <v>0</v>
      </c>
      <c r="E144" s="99">
        <f t="shared" si="7"/>
        <v>0</v>
      </c>
      <c r="F144" s="99">
        <f t="shared" si="8"/>
        <v>0</v>
      </c>
    </row>
  </sheetData>
  <mergeCells count="3">
    <mergeCell ref="B1:F1"/>
    <mergeCell ref="B2:D2"/>
    <mergeCell ref="E5:F5"/>
  </mergeCells>
  <conditionalFormatting sqref="B25:F144">
    <cfRule type="expression" dxfId="7" priority="1">
      <formula>$B25=$C$20</formula>
    </cfRule>
    <cfRule type="expression" dxfId="6" priority="2">
      <formula>$B25&gt;$C$20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A838-A650-414E-BF7E-63F135A6F292}">
  <dimension ref="B1:G134"/>
  <sheetViews>
    <sheetView workbookViewId="0">
      <selection activeCell="B14" sqref="B14"/>
    </sheetView>
  </sheetViews>
  <sheetFormatPr baseColWidth="10" defaultRowHeight="14.4" x14ac:dyDescent="0.3"/>
  <cols>
    <col min="5" max="5" width="11.33203125" customWidth="1"/>
    <col min="6" max="6" width="13.109375" customWidth="1"/>
    <col min="7" max="7" width="13.33203125" customWidth="1"/>
  </cols>
  <sheetData>
    <row r="1" spans="2:7" ht="25.8" x14ac:dyDescent="0.5">
      <c r="B1" s="157" t="s">
        <v>66</v>
      </c>
      <c r="C1" s="157"/>
      <c r="D1" s="157"/>
      <c r="E1" s="157"/>
      <c r="F1" s="157"/>
      <c r="G1" s="157"/>
    </row>
    <row r="2" spans="2:7" ht="15" thickBot="1" x14ac:dyDescent="0.35"/>
    <row r="3" spans="2:7" x14ac:dyDescent="0.3">
      <c r="B3" s="137" t="s">
        <v>11</v>
      </c>
      <c r="C3" s="138"/>
      <c r="D3" s="108" t="s">
        <v>36</v>
      </c>
    </row>
    <row r="4" spans="2:7" x14ac:dyDescent="0.3">
      <c r="B4" s="72" t="s">
        <v>3</v>
      </c>
      <c r="C4" s="73"/>
      <c r="D4" s="27">
        <f>C5*C10</f>
        <v>0</v>
      </c>
      <c r="E4" s="156"/>
      <c r="F4" s="156"/>
    </row>
    <row r="5" spans="2:7" x14ac:dyDescent="0.3">
      <c r="B5" s="72" t="s">
        <v>67</v>
      </c>
      <c r="C5" s="73"/>
      <c r="D5" s="101" t="e">
        <f>-C4/C10</f>
        <v>#DIV/0!</v>
      </c>
    </row>
    <row r="6" spans="2:7" x14ac:dyDescent="0.3">
      <c r="B6" s="72" t="s">
        <v>68</v>
      </c>
      <c r="C6" s="78" t="e">
        <f>C7/C8</f>
        <v>#DIV/0!</v>
      </c>
      <c r="D6" s="79"/>
    </row>
    <row r="7" spans="2:7" x14ac:dyDescent="0.3">
      <c r="B7" s="72" t="s">
        <v>23</v>
      </c>
      <c r="C7" s="82"/>
      <c r="D7" s="83"/>
    </row>
    <row r="8" spans="2:7" x14ac:dyDescent="0.3">
      <c r="B8" s="72" t="s">
        <v>63</v>
      </c>
      <c r="C8" s="7"/>
      <c r="D8" s="29"/>
    </row>
    <row r="9" spans="2:7" x14ac:dyDescent="0.3">
      <c r="B9" s="72" t="s">
        <v>28</v>
      </c>
      <c r="C9" s="7"/>
      <c r="D9" s="29"/>
    </row>
    <row r="10" spans="2:7" ht="15" thickBot="1" x14ac:dyDescent="0.35">
      <c r="B10" s="86" t="s">
        <v>52</v>
      </c>
      <c r="C10" s="87">
        <f>C8*C9</f>
        <v>0</v>
      </c>
      <c r="D10" s="88"/>
    </row>
    <row r="12" spans="2:7" ht="15" thickBot="1" x14ac:dyDescent="0.35"/>
    <row r="13" spans="2:7" ht="15" thickBot="1" x14ac:dyDescent="0.35">
      <c r="B13" s="89" t="s">
        <v>53</v>
      </c>
      <c r="C13" s="90" t="e">
        <f>SUBTOTAL(9,C15:C1331)</f>
        <v>#DIV/0!</v>
      </c>
      <c r="D13" s="90" t="e">
        <f t="shared" ref="D13:E13" si="0">SUBTOTAL(9,D15:D1331)</f>
        <v>#DIV/0!</v>
      </c>
      <c r="E13" s="90">
        <f t="shared" si="0"/>
        <v>0</v>
      </c>
      <c r="F13" s="109">
        <f>-C4</f>
        <v>0</v>
      </c>
    </row>
    <row r="14" spans="2:7" ht="15" thickBot="1" x14ac:dyDescent="0.35">
      <c r="B14" s="94" t="s">
        <v>54</v>
      </c>
      <c r="C14" s="95" t="s">
        <v>55</v>
      </c>
      <c r="D14" s="95" t="s">
        <v>56</v>
      </c>
      <c r="E14" s="95" t="s">
        <v>57</v>
      </c>
      <c r="F14" s="96" t="s">
        <v>58</v>
      </c>
    </row>
    <row r="15" spans="2:7" x14ac:dyDescent="0.3">
      <c r="B15" s="97">
        <v>1</v>
      </c>
      <c r="C15" s="35" t="e">
        <f>E15+D15</f>
        <v>#DIV/0!</v>
      </c>
      <c r="D15" s="35" t="e">
        <f>F13*C6</f>
        <v>#DIV/0!</v>
      </c>
      <c r="E15" s="35">
        <f>$C$5</f>
        <v>0</v>
      </c>
      <c r="F15" s="35">
        <f>F13-E15</f>
        <v>0</v>
      </c>
    </row>
    <row r="16" spans="2:7" x14ac:dyDescent="0.3">
      <c r="B16" s="97">
        <v>2</v>
      </c>
      <c r="C16" s="35">
        <f>IF(B16&gt;$C$10,,E16+D16)</f>
        <v>0</v>
      </c>
      <c r="D16" s="35">
        <f>IF(B16&gt;$C$10,,F15*$C$6)</f>
        <v>0</v>
      </c>
      <c r="E16" s="35">
        <f>IF(B16&gt;$C$10,,$C$5)</f>
        <v>0</v>
      </c>
      <c r="F16" s="35">
        <f>IF(B16&gt;$C$10,,F15-E15)</f>
        <v>0</v>
      </c>
    </row>
    <row r="17" spans="2:6" x14ac:dyDescent="0.3">
      <c r="B17" s="97">
        <v>3</v>
      </c>
      <c r="C17" s="35">
        <f t="shared" ref="C17:C80" si="1">IF(B17&gt;$C$10,,E17+D17)</f>
        <v>0</v>
      </c>
      <c r="D17" s="35">
        <f t="shared" ref="D17:D80" si="2">IF(B17&gt;$C$10,,F16*$C$6)</f>
        <v>0</v>
      </c>
      <c r="E17" s="35">
        <f t="shared" ref="E17:E80" si="3">IF(B17&gt;$C$10,,$C$5)</f>
        <v>0</v>
      </c>
      <c r="F17" s="35">
        <f t="shared" ref="F17:F80" si="4">IF(B17&gt;$C$10,,F16-E16)</f>
        <v>0</v>
      </c>
    </row>
    <row r="18" spans="2:6" x14ac:dyDescent="0.3">
      <c r="B18" s="97">
        <v>4</v>
      </c>
      <c r="C18" s="35">
        <f t="shared" si="1"/>
        <v>0</v>
      </c>
      <c r="D18" s="35">
        <f t="shared" si="2"/>
        <v>0</v>
      </c>
      <c r="E18" s="35">
        <f t="shared" si="3"/>
        <v>0</v>
      </c>
      <c r="F18" s="35">
        <f t="shared" si="4"/>
        <v>0</v>
      </c>
    </row>
    <row r="19" spans="2:6" x14ac:dyDescent="0.3">
      <c r="B19" s="97">
        <v>5</v>
      </c>
      <c r="C19" s="35">
        <f t="shared" si="1"/>
        <v>0</v>
      </c>
      <c r="D19" s="35">
        <f t="shared" si="2"/>
        <v>0</v>
      </c>
      <c r="E19" s="35">
        <f t="shared" si="3"/>
        <v>0</v>
      </c>
      <c r="F19" s="35">
        <f t="shared" si="4"/>
        <v>0</v>
      </c>
    </row>
    <row r="20" spans="2:6" x14ac:dyDescent="0.3">
      <c r="B20" s="97">
        <v>6</v>
      </c>
      <c r="C20" s="35">
        <f t="shared" si="1"/>
        <v>0</v>
      </c>
      <c r="D20" s="35">
        <f t="shared" si="2"/>
        <v>0</v>
      </c>
      <c r="E20" s="35">
        <f t="shared" si="3"/>
        <v>0</v>
      </c>
      <c r="F20" s="35">
        <f t="shared" si="4"/>
        <v>0</v>
      </c>
    </row>
    <row r="21" spans="2:6" x14ac:dyDescent="0.3">
      <c r="B21" s="97">
        <v>7</v>
      </c>
      <c r="C21" s="35">
        <f t="shared" si="1"/>
        <v>0</v>
      </c>
      <c r="D21" s="35">
        <f t="shared" si="2"/>
        <v>0</v>
      </c>
      <c r="E21" s="35">
        <f t="shared" si="3"/>
        <v>0</v>
      </c>
      <c r="F21" s="35">
        <f t="shared" si="4"/>
        <v>0</v>
      </c>
    </row>
    <row r="22" spans="2:6" x14ac:dyDescent="0.3">
      <c r="B22" s="97">
        <v>8</v>
      </c>
      <c r="C22" s="35">
        <f t="shared" si="1"/>
        <v>0</v>
      </c>
      <c r="D22" s="35">
        <f t="shared" si="2"/>
        <v>0</v>
      </c>
      <c r="E22" s="35">
        <f t="shared" si="3"/>
        <v>0</v>
      </c>
      <c r="F22" s="35">
        <f t="shared" si="4"/>
        <v>0</v>
      </c>
    </row>
    <row r="23" spans="2:6" x14ac:dyDescent="0.3">
      <c r="B23" s="97">
        <v>9</v>
      </c>
      <c r="C23" s="35">
        <f t="shared" si="1"/>
        <v>0</v>
      </c>
      <c r="D23" s="35">
        <f t="shared" si="2"/>
        <v>0</v>
      </c>
      <c r="E23" s="35">
        <f t="shared" si="3"/>
        <v>0</v>
      </c>
      <c r="F23" s="35">
        <f t="shared" si="4"/>
        <v>0</v>
      </c>
    </row>
    <row r="24" spans="2:6" x14ac:dyDescent="0.3">
      <c r="B24" s="97">
        <v>10</v>
      </c>
      <c r="C24" s="35">
        <f t="shared" si="1"/>
        <v>0</v>
      </c>
      <c r="D24" s="35">
        <f t="shared" si="2"/>
        <v>0</v>
      </c>
      <c r="E24" s="35">
        <f t="shared" si="3"/>
        <v>0</v>
      </c>
      <c r="F24" s="35">
        <f t="shared" si="4"/>
        <v>0</v>
      </c>
    </row>
    <row r="25" spans="2:6" x14ac:dyDescent="0.3">
      <c r="B25" s="97">
        <v>11</v>
      </c>
      <c r="C25" s="35">
        <f t="shared" si="1"/>
        <v>0</v>
      </c>
      <c r="D25" s="35">
        <f t="shared" si="2"/>
        <v>0</v>
      </c>
      <c r="E25" s="35">
        <f t="shared" si="3"/>
        <v>0</v>
      </c>
      <c r="F25" s="35">
        <f t="shared" si="4"/>
        <v>0</v>
      </c>
    </row>
    <row r="26" spans="2:6" x14ac:dyDescent="0.3">
      <c r="B26" s="97">
        <v>12</v>
      </c>
      <c r="C26" s="35">
        <f t="shared" si="1"/>
        <v>0</v>
      </c>
      <c r="D26" s="35">
        <f t="shared" si="2"/>
        <v>0</v>
      </c>
      <c r="E26" s="35">
        <f t="shared" si="3"/>
        <v>0</v>
      </c>
      <c r="F26" s="35">
        <f t="shared" si="4"/>
        <v>0</v>
      </c>
    </row>
    <row r="27" spans="2:6" x14ac:dyDescent="0.3">
      <c r="B27" s="97">
        <v>13</v>
      </c>
      <c r="C27" s="35">
        <f t="shared" si="1"/>
        <v>0</v>
      </c>
      <c r="D27" s="35">
        <f t="shared" si="2"/>
        <v>0</v>
      </c>
      <c r="E27" s="35">
        <f t="shared" si="3"/>
        <v>0</v>
      </c>
      <c r="F27" s="35">
        <f t="shared" si="4"/>
        <v>0</v>
      </c>
    </row>
    <row r="28" spans="2:6" x14ac:dyDescent="0.3">
      <c r="B28" s="97">
        <v>14</v>
      </c>
      <c r="C28" s="35">
        <f t="shared" si="1"/>
        <v>0</v>
      </c>
      <c r="D28" s="35">
        <f t="shared" si="2"/>
        <v>0</v>
      </c>
      <c r="E28" s="35">
        <f t="shared" si="3"/>
        <v>0</v>
      </c>
      <c r="F28" s="35">
        <f t="shared" si="4"/>
        <v>0</v>
      </c>
    </row>
    <row r="29" spans="2:6" x14ac:dyDescent="0.3">
      <c r="B29" s="97">
        <v>15</v>
      </c>
      <c r="C29" s="35">
        <f t="shared" si="1"/>
        <v>0</v>
      </c>
      <c r="D29" s="35">
        <f t="shared" si="2"/>
        <v>0</v>
      </c>
      <c r="E29" s="35">
        <f t="shared" si="3"/>
        <v>0</v>
      </c>
      <c r="F29" s="35">
        <f t="shared" si="4"/>
        <v>0</v>
      </c>
    </row>
    <row r="30" spans="2:6" x14ac:dyDescent="0.3">
      <c r="B30" s="97">
        <v>16</v>
      </c>
      <c r="C30" s="35">
        <f t="shared" si="1"/>
        <v>0</v>
      </c>
      <c r="D30" s="35">
        <f t="shared" si="2"/>
        <v>0</v>
      </c>
      <c r="E30" s="35">
        <f t="shared" si="3"/>
        <v>0</v>
      </c>
      <c r="F30" s="35">
        <f t="shared" si="4"/>
        <v>0</v>
      </c>
    </row>
    <row r="31" spans="2:6" x14ac:dyDescent="0.3">
      <c r="B31" s="97">
        <v>17</v>
      </c>
      <c r="C31" s="35">
        <f t="shared" si="1"/>
        <v>0</v>
      </c>
      <c r="D31" s="35">
        <f t="shared" si="2"/>
        <v>0</v>
      </c>
      <c r="E31" s="35">
        <f t="shared" si="3"/>
        <v>0</v>
      </c>
      <c r="F31" s="35">
        <f t="shared" si="4"/>
        <v>0</v>
      </c>
    </row>
    <row r="32" spans="2:6" x14ac:dyDescent="0.3">
      <c r="B32" s="97">
        <v>18</v>
      </c>
      <c r="C32" s="35">
        <f t="shared" si="1"/>
        <v>0</v>
      </c>
      <c r="D32" s="35">
        <f t="shared" si="2"/>
        <v>0</v>
      </c>
      <c r="E32" s="35">
        <f t="shared" si="3"/>
        <v>0</v>
      </c>
      <c r="F32" s="35">
        <f t="shared" si="4"/>
        <v>0</v>
      </c>
    </row>
    <row r="33" spans="2:7" x14ac:dyDescent="0.3">
      <c r="B33" s="97">
        <v>19</v>
      </c>
      <c r="C33" s="35">
        <f t="shared" si="1"/>
        <v>0</v>
      </c>
      <c r="D33" s="35">
        <f t="shared" si="2"/>
        <v>0</v>
      </c>
      <c r="E33" s="35">
        <f t="shared" si="3"/>
        <v>0</v>
      </c>
      <c r="F33" s="35">
        <f t="shared" si="4"/>
        <v>0</v>
      </c>
      <c r="G33" s="99"/>
    </row>
    <row r="34" spans="2:7" x14ac:dyDescent="0.3">
      <c r="B34" s="97">
        <v>20</v>
      </c>
      <c r="C34" s="35">
        <f t="shared" si="1"/>
        <v>0</v>
      </c>
      <c r="D34" s="35">
        <f t="shared" si="2"/>
        <v>0</v>
      </c>
      <c r="E34" s="35">
        <f t="shared" si="3"/>
        <v>0</v>
      </c>
      <c r="F34" s="35">
        <f t="shared" si="4"/>
        <v>0</v>
      </c>
      <c r="G34" s="99"/>
    </row>
    <row r="35" spans="2:7" x14ac:dyDescent="0.3">
      <c r="B35" s="97">
        <v>21</v>
      </c>
      <c r="C35" s="35">
        <f t="shared" si="1"/>
        <v>0</v>
      </c>
      <c r="D35" s="35">
        <f t="shared" si="2"/>
        <v>0</v>
      </c>
      <c r="E35" s="35">
        <f t="shared" si="3"/>
        <v>0</v>
      </c>
      <c r="F35" s="35">
        <f t="shared" si="4"/>
        <v>0</v>
      </c>
      <c r="G35" s="99"/>
    </row>
    <row r="36" spans="2:7" x14ac:dyDescent="0.3">
      <c r="B36" s="97">
        <v>22</v>
      </c>
      <c r="C36" s="35">
        <f t="shared" si="1"/>
        <v>0</v>
      </c>
      <c r="D36" s="35">
        <f t="shared" si="2"/>
        <v>0</v>
      </c>
      <c r="E36" s="35">
        <f t="shared" si="3"/>
        <v>0</v>
      </c>
      <c r="F36" s="35">
        <f t="shared" si="4"/>
        <v>0</v>
      </c>
      <c r="G36" s="99"/>
    </row>
    <row r="37" spans="2:7" x14ac:dyDescent="0.3">
      <c r="B37" s="97">
        <v>23</v>
      </c>
      <c r="C37" s="35">
        <f t="shared" si="1"/>
        <v>0</v>
      </c>
      <c r="D37" s="35">
        <f t="shared" si="2"/>
        <v>0</v>
      </c>
      <c r="E37" s="35">
        <f t="shared" si="3"/>
        <v>0</v>
      </c>
      <c r="F37" s="35">
        <f t="shared" si="4"/>
        <v>0</v>
      </c>
      <c r="G37" s="99"/>
    </row>
    <row r="38" spans="2:7" x14ac:dyDescent="0.3">
      <c r="B38" s="97">
        <v>24</v>
      </c>
      <c r="C38" s="35">
        <f t="shared" si="1"/>
        <v>0</v>
      </c>
      <c r="D38" s="35">
        <f t="shared" si="2"/>
        <v>0</v>
      </c>
      <c r="E38" s="35">
        <f t="shared" si="3"/>
        <v>0</v>
      </c>
      <c r="F38" s="35">
        <f t="shared" si="4"/>
        <v>0</v>
      </c>
      <c r="G38" s="99"/>
    </row>
    <row r="39" spans="2:7" x14ac:dyDescent="0.3">
      <c r="B39" s="97">
        <v>25</v>
      </c>
      <c r="C39" s="35">
        <f t="shared" si="1"/>
        <v>0</v>
      </c>
      <c r="D39" s="35">
        <f t="shared" si="2"/>
        <v>0</v>
      </c>
      <c r="E39" s="35">
        <f t="shared" si="3"/>
        <v>0</v>
      </c>
      <c r="F39" s="35">
        <f t="shared" si="4"/>
        <v>0</v>
      </c>
      <c r="G39" s="99"/>
    </row>
    <row r="40" spans="2:7" x14ac:dyDescent="0.3">
      <c r="B40" s="97">
        <v>26</v>
      </c>
      <c r="C40" s="35">
        <f t="shared" si="1"/>
        <v>0</v>
      </c>
      <c r="D40" s="35">
        <f t="shared" si="2"/>
        <v>0</v>
      </c>
      <c r="E40" s="35">
        <f t="shared" si="3"/>
        <v>0</v>
      </c>
      <c r="F40" s="35">
        <f t="shared" si="4"/>
        <v>0</v>
      </c>
      <c r="G40" s="99"/>
    </row>
    <row r="41" spans="2:7" x14ac:dyDescent="0.3">
      <c r="B41" s="97">
        <v>27</v>
      </c>
      <c r="C41" s="35">
        <f t="shared" si="1"/>
        <v>0</v>
      </c>
      <c r="D41" s="35">
        <f t="shared" si="2"/>
        <v>0</v>
      </c>
      <c r="E41" s="35">
        <f t="shared" si="3"/>
        <v>0</v>
      </c>
      <c r="F41" s="35">
        <f t="shared" si="4"/>
        <v>0</v>
      </c>
      <c r="G41" s="99"/>
    </row>
    <row r="42" spans="2:7" x14ac:dyDescent="0.3">
      <c r="B42" s="97">
        <v>28</v>
      </c>
      <c r="C42" s="35">
        <f t="shared" si="1"/>
        <v>0</v>
      </c>
      <c r="D42" s="35">
        <f t="shared" si="2"/>
        <v>0</v>
      </c>
      <c r="E42" s="35">
        <f t="shared" si="3"/>
        <v>0</v>
      </c>
      <c r="F42" s="35">
        <f t="shared" si="4"/>
        <v>0</v>
      </c>
      <c r="G42" s="99"/>
    </row>
    <row r="43" spans="2:7" x14ac:dyDescent="0.3">
      <c r="B43" s="97">
        <v>29</v>
      </c>
      <c r="C43" s="35">
        <f t="shared" si="1"/>
        <v>0</v>
      </c>
      <c r="D43" s="35">
        <f t="shared" si="2"/>
        <v>0</v>
      </c>
      <c r="E43" s="35">
        <f t="shared" si="3"/>
        <v>0</v>
      </c>
      <c r="F43" s="35">
        <f t="shared" si="4"/>
        <v>0</v>
      </c>
      <c r="G43" s="99"/>
    </row>
    <row r="44" spans="2:7" x14ac:dyDescent="0.3">
      <c r="B44" s="97">
        <v>30</v>
      </c>
      <c r="C44" s="35">
        <f t="shared" si="1"/>
        <v>0</v>
      </c>
      <c r="D44" s="35">
        <f t="shared" si="2"/>
        <v>0</v>
      </c>
      <c r="E44" s="35">
        <f t="shared" si="3"/>
        <v>0</v>
      </c>
      <c r="F44" s="35">
        <f t="shared" si="4"/>
        <v>0</v>
      </c>
      <c r="G44" s="99"/>
    </row>
    <row r="45" spans="2:7" x14ac:dyDescent="0.3">
      <c r="B45" s="97">
        <v>31</v>
      </c>
      <c r="C45" s="35">
        <f t="shared" si="1"/>
        <v>0</v>
      </c>
      <c r="D45" s="35">
        <f t="shared" si="2"/>
        <v>0</v>
      </c>
      <c r="E45" s="35">
        <f t="shared" si="3"/>
        <v>0</v>
      </c>
      <c r="F45" s="35">
        <f t="shared" si="4"/>
        <v>0</v>
      </c>
      <c r="G45" s="99"/>
    </row>
    <row r="46" spans="2:7" x14ac:dyDescent="0.3">
      <c r="B46" s="97">
        <v>32</v>
      </c>
      <c r="C46" s="35">
        <f t="shared" si="1"/>
        <v>0</v>
      </c>
      <c r="D46" s="35">
        <f t="shared" si="2"/>
        <v>0</v>
      </c>
      <c r="E46" s="35">
        <f t="shared" si="3"/>
        <v>0</v>
      </c>
      <c r="F46" s="35">
        <f t="shared" si="4"/>
        <v>0</v>
      </c>
      <c r="G46" s="99"/>
    </row>
    <row r="47" spans="2:7" x14ac:dyDescent="0.3">
      <c r="B47" s="97">
        <v>33</v>
      </c>
      <c r="C47" s="35">
        <f t="shared" si="1"/>
        <v>0</v>
      </c>
      <c r="D47" s="35">
        <f t="shared" si="2"/>
        <v>0</v>
      </c>
      <c r="E47" s="35">
        <f t="shared" si="3"/>
        <v>0</v>
      </c>
      <c r="F47" s="35">
        <f t="shared" si="4"/>
        <v>0</v>
      </c>
      <c r="G47" s="99"/>
    </row>
    <row r="48" spans="2:7" x14ac:dyDescent="0.3">
      <c r="B48" s="97">
        <v>34</v>
      </c>
      <c r="C48" s="35">
        <f t="shared" si="1"/>
        <v>0</v>
      </c>
      <c r="D48" s="35">
        <f t="shared" si="2"/>
        <v>0</v>
      </c>
      <c r="E48" s="35">
        <f t="shared" si="3"/>
        <v>0</v>
      </c>
      <c r="F48" s="35">
        <f t="shared" si="4"/>
        <v>0</v>
      </c>
      <c r="G48" s="99"/>
    </row>
    <row r="49" spans="2:7" x14ac:dyDescent="0.3">
      <c r="B49" s="97">
        <v>35</v>
      </c>
      <c r="C49" s="35">
        <f t="shared" si="1"/>
        <v>0</v>
      </c>
      <c r="D49" s="35">
        <f t="shared" si="2"/>
        <v>0</v>
      </c>
      <c r="E49" s="35">
        <f t="shared" si="3"/>
        <v>0</v>
      </c>
      <c r="F49" s="35">
        <f t="shared" si="4"/>
        <v>0</v>
      </c>
      <c r="G49" s="99"/>
    </row>
    <row r="50" spans="2:7" x14ac:dyDescent="0.3">
      <c r="B50" s="97">
        <v>36</v>
      </c>
      <c r="C50" s="35">
        <f t="shared" si="1"/>
        <v>0</v>
      </c>
      <c r="D50" s="35">
        <f t="shared" si="2"/>
        <v>0</v>
      </c>
      <c r="E50" s="35">
        <f t="shared" si="3"/>
        <v>0</v>
      </c>
      <c r="F50" s="35">
        <f t="shared" si="4"/>
        <v>0</v>
      </c>
      <c r="G50" s="99"/>
    </row>
    <row r="51" spans="2:7" x14ac:dyDescent="0.3">
      <c r="B51" s="97">
        <v>37</v>
      </c>
      <c r="C51" s="35">
        <f t="shared" si="1"/>
        <v>0</v>
      </c>
      <c r="D51" s="35">
        <f t="shared" si="2"/>
        <v>0</v>
      </c>
      <c r="E51" s="35">
        <f t="shared" si="3"/>
        <v>0</v>
      </c>
      <c r="F51" s="35">
        <f t="shared" si="4"/>
        <v>0</v>
      </c>
      <c r="G51" s="99"/>
    </row>
    <row r="52" spans="2:7" x14ac:dyDescent="0.3">
      <c r="B52" s="97">
        <v>38</v>
      </c>
      <c r="C52" s="35">
        <f t="shared" si="1"/>
        <v>0</v>
      </c>
      <c r="D52" s="35">
        <f t="shared" si="2"/>
        <v>0</v>
      </c>
      <c r="E52" s="35">
        <f t="shared" si="3"/>
        <v>0</v>
      </c>
      <c r="F52" s="35">
        <f t="shared" si="4"/>
        <v>0</v>
      </c>
      <c r="G52" s="99"/>
    </row>
    <row r="53" spans="2:7" x14ac:dyDescent="0.3">
      <c r="B53" s="97">
        <v>39</v>
      </c>
      <c r="C53" s="35">
        <f t="shared" si="1"/>
        <v>0</v>
      </c>
      <c r="D53" s="35">
        <f t="shared" si="2"/>
        <v>0</v>
      </c>
      <c r="E53" s="35">
        <f t="shared" si="3"/>
        <v>0</v>
      </c>
      <c r="F53" s="35">
        <f t="shared" si="4"/>
        <v>0</v>
      </c>
      <c r="G53" s="99"/>
    </row>
    <row r="54" spans="2:7" x14ac:dyDescent="0.3">
      <c r="B54" s="97">
        <v>40</v>
      </c>
      <c r="C54" s="35">
        <f t="shared" si="1"/>
        <v>0</v>
      </c>
      <c r="D54" s="35">
        <f t="shared" si="2"/>
        <v>0</v>
      </c>
      <c r="E54" s="35">
        <f t="shared" si="3"/>
        <v>0</v>
      </c>
      <c r="F54" s="35">
        <f t="shared" si="4"/>
        <v>0</v>
      </c>
      <c r="G54" s="99"/>
    </row>
    <row r="55" spans="2:7" x14ac:dyDescent="0.3">
      <c r="B55" s="97">
        <v>41</v>
      </c>
      <c r="C55" s="35">
        <f t="shared" si="1"/>
        <v>0</v>
      </c>
      <c r="D55" s="35">
        <f t="shared" si="2"/>
        <v>0</v>
      </c>
      <c r="E55" s="35">
        <f t="shared" si="3"/>
        <v>0</v>
      </c>
      <c r="F55" s="35">
        <f t="shared" si="4"/>
        <v>0</v>
      </c>
      <c r="G55" s="99"/>
    </row>
    <row r="56" spans="2:7" x14ac:dyDescent="0.3">
      <c r="B56" s="97">
        <v>42</v>
      </c>
      <c r="C56" s="35">
        <f t="shared" si="1"/>
        <v>0</v>
      </c>
      <c r="D56" s="35">
        <f t="shared" si="2"/>
        <v>0</v>
      </c>
      <c r="E56" s="35">
        <f t="shared" si="3"/>
        <v>0</v>
      </c>
      <c r="F56" s="35">
        <f t="shared" si="4"/>
        <v>0</v>
      </c>
      <c r="G56" s="99"/>
    </row>
    <row r="57" spans="2:7" x14ac:dyDescent="0.3">
      <c r="B57" s="97">
        <v>43</v>
      </c>
      <c r="C57" s="35">
        <f t="shared" si="1"/>
        <v>0</v>
      </c>
      <c r="D57" s="35">
        <f t="shared" si="2"/>
        <v>0</v>
      </c>
      <c r="E57" s="35">
        <f t="shared" si="3"/>
        <v>0</v>
      </c>
      <c r="F57" s="35">
        <f t="shared" si="4"/>
        <v>0</v>
      </c>
      <c r="G57" s="99"/>
    </row>
    <row r="58" spans="2:7" x14ac:dyDescent="0.3">
      <c r="B58" s="97">
        <v>44</v>
      </c>
      <c r="C58" s="35">
        <f t="shared" si="1"/>
        <v>0</v>
      </c>
      <c r="D58" s="35">
        <f t="shared" si="2"/>
        <v>0</v>
      </c>
      <c r="E58" s="35">
        <f t="shared" si="3"/>
        <v>0</v>
      </c>
      <c r="F58" s="35">
        <f t="shared" si="4"/>
        <v>0</v>
      </c>
      <c r="G58" s="99"/>
    </row>
    <row r="59" spans="2:7" x14ac:dyDescent="0.3">
      <c r="B59" s="97">
        <v>45</v>
      </c>
      <c r="C59" s="35">
        <f t="shared" si="1"/>
        <v>0</v>
      </c>
      <c r="D59" s="35">
        <f t="shared" si="2"/>
        <v>0</v>
      </c>
      <c r="E59" s="35">
        <f t="shared" si="3"/>
        <v>0</v>
      </c>
      <c r="F59" s="35">
        <f t="shared" si="4"/>
        <v>0</v>
      </c>
      <c r="G59" s="99"/>
    </row>
    <row r="60" spans="2:7" x14ac:dyDescent="0.3">
      <c r="B60" s="97">
        <v>46</v>
      </c>
      <c r="C60" s="35">
        <f t="shared" si="1"/>
        <v>0</v>
      </c>
      <c r="D60" s="35">
        <f t="shared" si="2"/>
        <v>0</v>
      </c>
      <c r="E60" s="35">
        <f t="shared" si="3"/>
        <v>0</v>
      </c>
      <c r="F60" s="35">
        <f t="shared" si="4"/>
        <v>0</v>
      </c>
      <c r="G60" s="99"/>
    </row>
    <row r="61" spans="2:7" x14ac:dyDescent="0.3">
      <c r="B61" s="97">
        <v>47</v>
      </c>
      <c r="C61" s="35">
        <f t="shared" si="1"/>
        <v>0</v>
      </c>
      <c r="D61" s="35">
        <f t="shared" si="2"/>
        <v>0</v>
      </c>
      <c r="E61" s="35">
        <f t="shared" si="3"/>
        <v>0</v>
      </c>
      <c r="F61" s="35">
        <f t="shared" si="4"/>
        <v>0</v>
      </c>
      <c r="G61" s="99"/>
    </row>
    <row r="62" spans="2:7" x14ac:dyDescent="0.3">
      <c r="B62" s="97">
        <v>48</v>
      </c>
      <c r="C62" s="35">
        <f t="shared" si="1"/>
        <v>0</v>
      </c>
      <c r="D62" s="35">
        <f t="shared" si="2"/>
        <v>0</v>
      </c>
      <c r="E62" s="35">
        <f t="shared" si="3"/>
        <v>0</v>
      </c>
      <c r="F62" s="35">
        <f t="shared" si="4"/>
        <v>0</v>
      </c>
      <c r="G62" s="99"/>
    </row>
    <row r="63" spans="2:7" x14ac:dyDescent="0.3">
      <c r="B63" s="97">
        <v>49</v>
      </c>
      <c r="C63" s="35">
        <f t="shared" si="1"/>
        <v>0</v>
      </c>
      <c r="D63" s="35">
        <f t="shared" si="2"/>
        <v>0</v>
      </c>
      <c r="E63" s="35">
        <f t="shared" si="3"/>
        <v>0</v>
      </c>
      <c r="F63" s="35">
        <f t="shared" si="4"/>
        <v>0</v>
      </c>
      <c r="G63" s="99"/>
    </row>
    <row r="64" spans="2:7" x14ac:dyDescent="0.3">
      <c r="B64" s="97">
        <v>50</v>
      </c>
      <c r="C64" s="35">
        <f t="shared" si="1"/>
        <v>0</v>
      </c>
      <c r="D64" s="35">
        <f t="shared" si="2"/>
        <v>0</v>
      </c>
      <c r="E64" s="35">
        <f t="shared" si="3"/>
        <v>0</v>
      </c>
      <c r="F64" s="35">
        <f t="shared" si="4"/>
        <v>0</v>
      </c>
      <c r="G64" s="99"/>
    </row>
    <row r="65" spans="2:7" x14ac:dyDescent="0.3">
      <c r="B65" s="97">
        <v>51</v>
      </c>
      <c r="C65" s="35">
        <f t="shared" si="1"/>
        <v>0</v>
      </c>
      <c r="D65" s="35">
        <f t="shared" si="2"/>
        <v>0</v>
      </c>
      <c r="E65" s="35">
        <f t="shared" si="3"/>
        <v>0</v>
      </c>
      <c r="F65" s="35">
        <f t="shared" si="4"/>
        <v>0</v>
      </c>
      <c r="G65" s="99"/>
    </row>
    <row r="66" spans="2:7" x14ac:dyDescent="0.3">
      <c r="B66" s="97">
        <v>52</v>
      </c>
      <c r="C66" s="35">
        <f t="shared" si="1"/>
        <v>0</v>
      </c>
      <c r="D66" s="35">
        <f t="shared" si="2"/>
        <v>0</v>
      </c>
      <c r="E66" s="35">
        <f t="shared" si="3"/>
        <v>0</v>
      </c>
      <c r="F66" s="35">
        <f t="shared" si="4"/>
        <v>0</v>
      </c>
      <c r="G66" s="99"/>
    </row>
    <row r="67" spans="2:7" x14ac:dyDescent="0.3">
      <c r="B67" s="97">
        <v>53</v>
      </c>
      <c r="C67" s="35">
        <f t="shared" si="1"/>
        <v>0</v>
      </c>
      <c r="D67" s="35">
        <f t="shared" si="2"/>
        <v>0</v>
      </c>
      <c r="E67" s="35">
        <f t="shared" si="3"/>
        <v>0</v>
      </c>
      <c r="F67" s="35">
        <f t="shared" si="4"/>
        <v>0</v>
      </c>
      <c r="G67" s="99"/>
    </row>
    <row r="68" spans="2:7" x14ac:dyDescent="0.3">
      <c r="B68" s="97">
        <v>54</v>
      </c>
      <c r="C68" s="35">
        <f t="shared" si="1"/>
        <v>0</v>
      </c>
      <c r="D68" s="35">
        <f t="shared" si="2"/>
        <v>0</v>
      </c>
      <c r="E68" s="35">
        <f t="shared" si="3"/>
        <v>0</v>
      </c>
      <c r="F68" s="35">
        <f t="shared" si="4"/>
        <v>0</v>
      </c>
      <c r="G68" s="99"/>
    </row>
    <row r="69" spans="2:7" x14ac:dyDescent="0.3">
      <c r="B69" s="97">
        <v>55</v>
      </c>
      <c r="C69" s="35">
        <f t="shared" si="1"/>
        <v>0</v>
      </c>
      <c r="D69" s="35">
        <f t="shared" si="2"/>
        <v>0</v>
      </c>
      <c r="E69" s="35">
        <f t="shared" si="3"/>
        <v>0</v>
      </c>
      <c r="F69" s="35">
        <f t="shared" si="4"/>
        <v>0</v>
      </c>
      <c r="G69" s="99"/>
    </row>
    <row r="70" spans="2:7" x14ac:dyDescent="0.3">
      <c r="B70" s="97">
        <v>56</v>
      </c>
      <c r="C70" s="35">
        <f t="shared" si="1"/>
        <v>0</v>
      </c>
      <c r="D70" s="35">
        <f t="shared" si="2"/>
        <v>0</v>
      </c>
      <c r="E70" s="35">
        <f t="shared" si="3"/>
        <v>0</v>
      </c>
      <c r="F70" s="35">
        <f t="shared" si="4"/>
        <v>0</v>
      </c>
      <c r="G70" s="99"/>
    </row>
    <row r="71" spans="2:7" x14ac:dyDescent="0.3">
      <c r="B71" s="97">
        <v>57</v>
      </c>
      <c r="C71" s="35">
        <f t="shared" si="1"/>
        <v>0</v>
      </c>
      <c r="D71" s="35">
        <f t="shared" si="2"/>
        <v>0</v>
      </c>
      <c r="E71" s="35">
        <f t="shared" si="3"/>
        <v>0</v>
      </c>
      <c r="F71" s="35">
        <f t="shared" si="4"/>
        <v>0</v>
      </c>
      <c r="G71" s="99"/>
    </row>
    <row r="72" spans="2:7" x14ac:dyDescent="0.3">
      <c r="B72" s="97">
        <v>58</v>
      </c>
      <c r="C72" s="35">
        <f t="shared" si="1"/>
        <v>0</v>
      </c>
      <c r="D72" s="35">
        <f t="shared" si="2"/>
        <v>0</v>
      </c>
      <c r="E72" s="35">
        <f t="shared" si="3"/>
        <v>0</v>
      </c>
      <c r="F72" s="35">
        <f t="shared" si="4"/>
        <v>0</v>
      </c>
      <c r="G72" s="99"/>
    </row>
    <row r="73" spans="2:7" x14ac:dyDescent="0.3">
      <c r="B73" s="97">
        <v>59</v>
      </c>
      <c r="C73" s="35">
        <f t="shared" si="1"/>
        <v>0</v>
      </c>
      <c r="D73" s="35">
        <f t="shared" si="2"/>
        <v>0</v>
      </c>
      <c r="E73" s="35">
        <f t="shared" si="3"/>
        <v>0</v>
      </c>
      <c r="F73" s="35">
        <f t="shared" si="4"/>
        <v>0</v>
      </c>
    </row>
    <row r="74" spans="2:7" x14ac:dyDescent="0.3">
      <c r="B74" s="97">
        <v>60</v>
      </c>
      <c r="C74" s="35">
        <f t="shared" si="1"/>
        <v>0</v>
      </c>
      <c r="D74" s="35">
        <f t="shared" si="2"/>
        <v>0</v>
      </c>
      <c r="E74" s="35">
        <f t="shared" si="3"/>
        <v>0</v>
      </c>
      <c r="F74" s="35">
        <f t="shared" si="4"/>
        <v>0</v>
      </c>
    </row>
    <row r="75" spans="2:7" x14ac:dyDescent="0.3">
      <c r="B75" s="97">
        <v>61</v>
      </c>
      <c r="C75" s="35">
        <f t="shared" si="1"/>
        <v>0</v>
      </c>
      <c r="D75" s="35">
        <f t="shared" si="2"/>
        <v>0</v>
      </c>
      <c r="E75" s="35">
        <f t="shared" si="3"/>
        <v>0</v>
      </c>
      <c r="F75" s="35">
        <f t="shared" si="4"/>
        <v>0</v>
      </c>
    </row>
    <row r="76" spans="2:7" x14ac:dyDescent="0.3">
      <c r="B76" s="97">
        <v>62</v>
      </c>
      <c r="C76" s="35">
        <f t="shared" si="1"/>
        <v>0</v>
      </c>
      <c r="D76" s="35">
        <f t="shared" si="2"/>
        <v>0</v>
      </c>
      <c r="E76" s="35">
        <f t="shared" si="3"/>
        <v>0</v>
      </c>
      <c r="F76" s="35">
        <f t="shared" si="4"/>
        <v>0</v>
      </c>
    </row>
    <row r="77" spans="2:7" x14ac:dyDescent="0.3">
      <c r="B77" s="97">
        <v>63</v>
      </c>
      <c r="C77" s="35">
        <f t="shared" si="1"/>
        <v>0</v>
      </c>
      <c r="D77" s="35">
        <f t="shared" si="2"/>
        <v>0</v>
      </c>
      <c r="E77" s="35">
        <f t="shared" si="3"/>
        <v>0</v>
      </c>
      <c r="F77" s="35">
        <f t="shared" si="4"/>
        <v>0</v>
      </c>
    </row>
    <row r="78" spans="2:7" x14ac:dyDescent="0.3">
      <c r="B78" s="97">
        <v>64</v>
      </c>
      <c r="C78" s="35">
        <f t="shared" si="1"/>
        <v>0</v>
      </c>
      <c r="D78" s="35">
        <f t="shared" si="2"/>
        <v>0</v>
      </c>
      <c r="E78" s="35">
        <f t="shared" si="3"/>
        <v>0</v>
      </c>
      <c r="F78" s="35">
        <f t="shared" si="4"/>
        <v>0</v>
      </c>
    </row>
    <row r="79" spans="2:7" x14ac:dyDescent="0.3">
      <c r="B79" s="97">
        <v>65</v>
      </c>
      <c r="C79" s="35">
        <f t="shared" si="1"/>
        <v>0</v>
      </c>
      <c r="D79" s="35">
        <f t="shared" si="2"/>
        <v>0</v>
      </c>
      <c r="E79" s="35">
        <f t="shared" si="3"/>
        <v>0</v>
      </c>
      <c r="F79" s="35">
        <f t="shared" si="4"/>
        <v>0</v>
      </c>
    </row>
    <row r="80" spans="2:7" x14ac:dyDescent="0.3">
      <c r="B80" s="97">
        <v>66</v>
      </c>
      <c r="C80" s="35">
        <f t="shared" si="1"/>
        <v>0</v>
      </c>
      <c r="D80" s="35">
        <f t="shared" si="2"/>
        <v>0</v>
      </c>
      <c r="E80" s="35">
        <f t="shared" si="3"/>
        <v>0</v>
      </c>
      <c r="F80" s="35">
        <f t="shared" si="4"/>
        <v>0</v>
      </c>
    </row>
    <row r="81" spans="2:6" x14ac:dyDescent="0.3">
      <c r="B81" s="97">
        <v>67</v>
      </c>
      <c r="C81" s="35">
        <f t="shared" ref="C81:C144" si="5">IF(B81&gt;$C$10,,E81+D81)</f>
        <v>0</v>
      </c>
      <c r="D81" s="35">
        <f t="shared" ref="D81:D144" si="6">IF(B81&gt;$C$10,,F80*$C$6)</f>
        <v>0</v>
      </c>
      <c r="E81" s="35">
        <f t="shared" ref="E81:E144" si="7">IF(B81&gt;$C$10,,$C$5)</f>
        <v>0</v>
      </c>
      <c r="F81" s="35">
        <f t="shared" ref="F81:F134" si="8">IF(B81&gt;$C$10,,F80-E80)</f>
        <v>0</v>
      </c>
    </row>
    <row r="82" spans="2:6" x14ac:dyDescent="0.3">
      <c r="B82" s="97">
        <v>68</v>
      </c>
      <c r="C82" s="35">
        <f t="shared" si="5"/>
        <v>0</v>
      </c>
      <c r="D82" s="35">
        <f t="shared" si="6"/>
        <v>0</v>
      </c>
      <c r="E82" s="35">
        <f t="shared" si="7"/>
        <v>0</v>
      </c>
      <c r="F82" s="35">
        <f t="shared" si="8"/>
        <v>0</v>
      </c>
    </row>
    <row r="83" spans="2:6" x14ac:dyDescent="0.3">
      <c r="B83" s="97">
        <v>69</v>
      </c>
      <c r="C83" s="35">
        <f t="shared" si="5"/>
        <v>0</v>
      </c>
      <c r="D83" s="35">
        <f t="shared" si="6"/>
        <v>0</v>
      </c>
      <c r="E83" s="35">
        <f t="shared" si="7"/>
        <v>0</v>
      </c>
      <c r="F83" s="35">
        <f t="shared" si="8"/>
        <v>0</v>
      </c>
    </row>
    <row r="84" spans="2:6" x14ac:dyDescent="0.3">
      <c r="B84" s="97">
        <v>70</v>
      </c>
      <c r="C84" s="35">
        <f t="shared" si="5"/>
        <v>0</v>
      </c>
      <c r="D84" s="35">
        <f t="shared" si="6"/>
        <v>0</v>
      </c>
      <c r="E84" s="35">
        <f t="shared" si="7"/>
        <v>0</v>
      </c>
      <c r="F84" s="35">
        <f t="shared" si="8"/>
        <v>0</v>
      </c>
    </row>
    <row r="85" spans="2:6" x14ac:dyDescent="0.3">
      <c r="B85" s="97">
        <v>71</v>
      </c>
      <c r="C85" s="35">
        <f t="shared" si="5"/>
        <v>0</v>
      </c>
      <c r="D85" s="35">
        <f t="shared" si="6"/>
        <v>0</v>
      </c>
      <c r="E85" s="35">
        <f t="shared" si="7"/>
        <v>0</v>
      </c>
      <c r="F85" s="35">
        <f t="shared" si="8"/>
        <v>0</v>
      </c>
    </row>
    <row r="86" spans="2:6" x14ac:dyDescent="0.3">
      <c r="B86" s="97">
        <v>72</v>
      </c>
      <c r="C86" s="35">
        <f t="shared" si="5"/>
        <v>0</v>
      </c>
      <c r="D86" s="35">
        <f t="shared" si="6"/>
        <v>0</v>
      </c>
      <c r="E86" s="35">
        <f t="shared" si="7"/>
        <v>0</v>
      </c>
      <c r="F86" s="35">
        <f t="shared" si="8"/>
        <v>0</v>
      </c>
    </row>
    <row r="87" spans="2:6" x14ac:dyDescent="0.3">
      <c r="B87" s="97">
        <v>73</v>
      </c>
      <c r="C87" s="35">
        <f t="shared" si="5"/>
        <v>0</v>
      </c>
      <c r="D87" s="35">
        <f t="shared" si="6"/>
        <v>0</v>
      </c>
      <c r="E87" s="35">
        <f t="shared" si="7"/>
        <v>0</v>
      </c>
      <c r="F87" s="35">
        <f t="shared" si="8"/>
        <v>0</v>
      </c>
    </row>
    <row r="88" spans="2:6" x14ac:dyDescent="0.3">
      <c r="B88" s="97">
        <v>74</v>
      </c>
      <c r="C88" s="35">
        <f t="shared" si="5"/>
        <v>0</v>
      </c>
      <c r="D88" s="35">
        <f t="shared" si="6"/>
        <v>0</v>
      </c>
      <c r="E88" s="35">
        <f t="shared" si="7"/>
        <v>0</v>
      </c>
      <c r="F88" s="35">
        <f t="shared" si="8"/>
        <v>0</v>
      </c>
    </row>
    <row r="89" spans="2:6" x14ac:dyDescent="0.3">
      <c r="B89" s="97">
        <v>75</v>
      </c>
      <c r="C89" s="35">
        <f t="shared" si="5"/>
        <v>0</v>
      </c>
      <c r="D89" s="35">
        <f t="shared" si="6"/>
        <v>0</v>
      </c>
      <c r="E89" s="35">
        <f t="shared" si="7"/>
        <v>0</v>
      </c>
      <c r="F89" s="35">
        <f t="shared" si="8"/>
        <v>0</v>
      </c>
    </row>
    <row r="90" spans="2:6" x14ac:dyDescent="0.3">
      <c r="B90" s="97">
        <v>76</v>
      </c>
      <c r="C90" s="35">
        <f t="shared" si="5"/>
        <v>0</v>
      </c>
      <c r="D90" s="35">
        <f t="shared" si="6"/>
        <v>0</v>
      </c>
      <c r="E90" s="35">
        <f t="shared" si="7"/>
        <v>0</v>
      </c>
      <c r="F90" s="35">
        <f t="shared" si="8"/>
        <v>0</v>
      </c>
    </row>
    <row r="91" spans="2:6" x14ac:dyDescent="0.3">
      <c r="B91" s="97">
        <v>77</v>
      </c>
      <c r="C91" s="35">
        <f t="shared" si="5"/>
        <v>0</v>
      </c>
      <c r="D91" s="35">
        <f t="shared" si="6"/>
        <v>0</v>
      </c>
      <c r="E91" s="35">
        <f t="shared" si="7"/>
        <v>0</v>
      </c>
      <c r="F91" s="35">
        <f t="shared" si="8"/>
        <v>0</v>
      </c>
    </row>
    <row r="92" spans="2:6" x14ac:dyDescent="0.3">
      <c r="B92" s="97">
        <v>78</v>
      </c>
      <c r="C92" s="35">
        <f t="shared" si="5"/>
        <v>0</v>
      </c>
      <c r="D92" s="35">
        <f t="shared" si="6"/>
        <v>0</v>
      </c>
      <c r="E92" s="35">
        <f t="shared" si="7"/>
        <v>0</v>
      </c>
      <c r="F92" s="35">
        <f t="shared" si="8"/>
        <v>0</v>
      </c>
    </row>
    <row r="93" spans="2:6" x14ac:dyDescent="0.3">
      <c r="B93" s="97">
        <v>79</v>
      </c>
      <c r="C93" s="35">
        <f t="shared" si="5"/>
        <v>0</v>
      </c>
      <c r="D93" s="35">
        <f t="shared" si="6"/>
        <v>0</v>
      </c>
      <c r="E93" s="35">
        <f t="shared" si="7"/>
        <v>0</v>
      </c>
      <c r="F93" s="35">
        <f t="shared" si="8"/>
        <v>0</v>
      </c>
    </row>
    <row r="94" spans="2:6" x14ac:dyDescent="0.3">
      <c r="B94" s="97">
        <v>80</v>
      </c>
      <c r="C94" s="35">
        <f t="shared" si="5"/>
        <v>0</v>
      </c>
      <c r="D94" s="35">
        <f t="shared" si="6"/>
        <v>0</v>
      </c>
      <c r="E94" s="35">
        <f t="shared" si="7"/>
        <v>0</v>
      </c>
      <c r="F94" s="35">
        <f t="shared" si="8"/>
        <v>0</v>
      </c>
    </row>
    <row r="95" spans="2:6" x14ac:dyDescent="0.3">
      <c r="B95" s="97">
        <v>81</v>
      </c>
      <c r="C95" s="35">
        <f t="shared" si="5"/>
        <v>0</v>
      </c>
      <c r="D95" s="35">
        <f t="shared" si="6"/>
        <v>0</v>
      </c>
      <c r="E95" s="35">
        <f t="shared" si="7"/>
        <v>0</v>
      </c>
      <c r="F95" s="35">
        <f t="shared" si="8"/>
        <v>0</v>
      </c>
    </row>
    <row r="96" spans="2:6" x14ac:dyDescent="0.3">
      <c r="B96" s="97">
        <v>82</v>
      </c>
      <c r="C96" s="35">
        <f t="shared" si="5"/>
        <v>0</v>
      </c>
      <c r="D96" s="35">
        <f t="shared" si="6"/>
        <v>0</v>
      </c>
      <c r="E96" s="35">
        <f t="shared" si="7"/>
        <v>0</v>
      </c>
      <c r="F96" s="35">
        <f t="shared" si="8"/>
        <v>0</v>
      </c>
    </row>
    <row r="97" spans="2:6" x14ac:dyDescent="0.3">
      <c r="B97" s="97">
        <v>83</v>
      </c>
      <c r="C97" s="35">
        <f t="shared" si="5"/>
        <v>0</v>
      </c>
      <c r="D97" s="35">
        <f t="shared" si="6"/>
        <v>0</v>
      </c>
      <c r="E97" s="35">
        <f t="shared" si="7"/>
        <v>0</v>
      </c>
      <c r="F97" s="35">
        <f t="shared" si="8"/>
        <v>0</v>
      </c>
    </row>
    <row r="98" spans="2:6" x14ac:dyDescent="0.3">
      <c r="B98" s="97">
        <v>84</v>
      </c>
      <c r="C98" s="35">
        <f t="shared" si="5"/>
        <v>0</v>
      </c>
      <c r="D98" s="35">
        <f t="shared" si="6"/>
        <v>0</v>
      </c>
      <c r="E98" s="35">
        <f t="shared" si="7"/>
        <v>0</v>
      </c>
      <c r="F98" s="35">
        <f t="shared" si="8"/>
        <v>0</v>
      </c>
    </row>
    <row r="99" spans="2:6" x14ac:dyDescent="0.3">
      <c r="B99" s="97">
        <v>85</v>
      </c>
      <c r="C99" s="35">
        <f t="shared" si="5"/>
        <v>0</v>
      </c>
      <c r="D99" s="35">
        <f t="shared" si="6"/>
        <v>0</v>
      </c>
      <c r="E99" s="35">
        <f t="shared" si="7"/>
        <v>0</v>
      </c>
      <c r="F99" s="35">
        <f t="shared" si="8"/>
        <v>0</v>
      </c>
    </row>
    <row r="100" spans="2:6" x14ac:dyDescent="0.3">
      <c r="B100" s="97">
        <v>86</v>
      </c>
      <c r="C100" s="35">
        <f t="shared" si="5"/>
        <v>0</v>
      </c>
      <c r="D100" s="35">
        <f t="shared" si="6"/>
        <v>0</v>
      </c>
      <c r="E100" s="35">
        <f t="shared" si="7"/>
        <v>0</v>
      </c>
      <c r="F100" s="35">
        <f t="shared" si="8"/>
        <v>0</v>
      </c>
    </row>
    <row r="101" spans="2:6" x14ac:dyDescent="0.3">
      <c r="B101" s="97">
        <v>87</v>
      </c>
      <c r="C101" s="35">
        <f t="shared" si="5"/>
        <v>0</v>
      </c>
      <c r="D101" s="35">
        <f t="shared" si="6"/>
        <v>0</v>
      </c>
      <c r="E101" s="35">
        <f t="shared" si="7"/>
        <v>0</v>
      </c>
      <c r="F101" s="35">
        <f t="shared" si="8"/>
        <v>0</v>
      </c>
    </row>
    <row r="102" spans="2:6" x14ac:dyDescent="0.3">
      <c r="B102" s="97">
        <v>88</v>
      </c>
      <c r="C102" s="35">
        <f t="shared" si="5"/>
        <v>0</v>
      </c>
      <c r="D102" s="35">
        <f t="shared" si="6"/>
        <v>0</v>
      </c>
      <c r="E102" s="35">
        <f t="shared" si="7"/>
        <v>0</v>
      </c>
      <c r="F102" s="35">
        <f t="shared" si="8"/>
        <v>0</v>
      </c>
    </row>
    <row r="103" spans="2:6" x14ac:dyDescent="0.3">
      <c r="B103" s="97">
        <v>89</v>
      </c>
      <c r="C103" s="35">
        <f t="shared" si="5"/>
        <v>0</v>
      </c>
      <c r="D103" s="35">
        <f t="shared" si="6"/>
        <v>0</v>
      </c>
      <c r="E103" s="35">
        <f t="shared" si="7"/>
        <v>0</v>
      </c>
      <c r="F103" s="35">
        <f t="shared" si="8"/>
        <v>0</v>
      </c>
    </row>
    <row r="104" spans="2:6" x14ac:dyDescent="0.3">
      <c r="B104" s="97">
        <v>90</v>
      </c>
      <c r="C104" s="35">
        <f t="shared" si="5"/>
        <v>0</v>
      </c>
      <c r="D104" s="35">
        <f t="shared" si="6"/>
        <v>0</v>
      </c>
      <c r="E104" s="35">
        <f t="shared" si="7"/>
        <v>0</v>
      </c>
      <c r="F104" s="35">
        <f t="shared" si="8"/>
        <v>0</v>
      </c>
    </row>
    <row r="105" spans="2:6" x14ac:dyDescent="0.3">
      <c r="B105" s="97">
        <v>91</v>
      </c>
      <c r="C105" s="35">
        <f t="shared" si="5"/>
        <v>0</v>
      </c>
      <c r="D105" s="35">
        <f t="shared" si="6"/>
        <v>0</v>
      </c>
      <c r="E105" s="35">
        <f t="shared" si="7"/>
        <v>0</v>
      </c>
      <c r="F105" s="35">
        <f t="shared" si="8"/>
        <v>0</v>
      </c>
    </row>
    <row r="106" spans="2:6" x14ac:dyDescent="0.3">
      <c r="B106" s="97">
        <v>92</v>
      </c>
      <c r="C106" s="35">
        <f t="shared" si="5"/>
        <v>0</v>
      </c>
      <c r="D106" s="35">
        <f t="shared" si="6"/>
        <v>0</v>
      </c>
      <c r="E106" s="35">
        <f t="shared" si="7"/>
        <v>0</v>
      </c>
      <c r="F106" s="35">
        <f t="shared" si="8"/>
        <v>0</v>
      </c>
    </row>
    <row r="107" spans="2:6" x14ac:dyDescent="0.3">
      <c r="B107" s="97">
        <v>93</v>
      </c>
      <c r="C107" s="35">
        <f t="shared" si="5"/>
        <v>0</v>
      </c>
      <c r="D107" s="35">
        <f t="shared" si="6"/>
        <v>0</v>
      </c>
      <c r="E107" s="35">
        <f t="shared" si="7"/>
        <v>0</v>
      </c>
      <c r="F107" s="35">
        <f t="shared" si="8"/>
        <v>0</v>
      </c>
    </row>
    <row r="108" spans="2:6" x14ac:dyDescent="0.3">
      <c r="B108" s="97">
        <v>94</v>
      </c>
      <c r="C108" s="35">
        <f t="shared" si="5"/>
        <v>0</v>
      </c>
      <c r="D108" s="35">
        <f t="shared" si="6"/>
        <v>0</v>
      </c>
      <c r="E108" s="35">
        <f t="shared" si="7"/>
        <v>0</v>
      </c>
      <c r="F108" s="35">
        <f t="shared" si="8"/>
        <v>0</v>
      </c>
    </row>
    <row r="109" spans="2:6" x14ac:dyDescent="0.3">
      <c r="B109" s="97">
        <v>95</v>
      </c>
      <c r="C109" s="35">
        <f t="shared" si="5"/>
        <v>0</v>
      </c>
      <c r="D109" s="35">
        <f t="shared" si="6"/>
        <v>0</v>
      </c>
      <c r="E109" s="35">
        <f t="shared" si="7"/>
        <v>0</v>
      </c>
      <c r="F109" s="35">
        <f t="shared" si="8"/>
        <v>0</v>
      </c>
    </row>
    <row r="110" spans="2:6" x14ac:dyDescent="0.3">
      <c r="B110" s="97">
        <v>96</v>
      </c>
      <c r="C110" s="35">
        <f t="shared" si="5"/>
        <v>0</v>
      </c>
      <c r="D110" s="35">
        <f t="shared" si="6"/>
        <v>0</v>
      </c>
      <c r="E110" s="35">
        <f t="shared" si="7"/>
        <v>0</v>
      </c>
      <c r="F110" s="35">
        <f t="shared" si="8"/>
        <v>0</v>
      </c>
    </row>
    <row r="111" spans="2:6" x14ac:dyDescent="0.3">
      <c r="B111" s="97">
        <v>97</v>
      </c>
      <c r="C111" s="35">
        <f t="shared" si="5"/>
        <v>0</v>
      </c>
      <c r="D111" s="35">
        <f t="shared" si="6"/>
        <v>0</v>
      </c>
      <c r="E111" s="35">
        <f t="shared" si="7"/>
        <v>0</v>
      </c>
      <c r="F111" s="35">
        <f t="shared" si="8"/>
        <v>0</v>
      </c>
    </row>
    <row r="112" spans="2:6" x14ac:dyDescent="0.3">
      <c r="B112" s="97">
        <v>98</v>
      </c>
      <c r="C112" s="35">
        <f t="shared" si="5"/>
        <v>0</v>
      </c>
      <c r="D112" s="35">
        <f t="shared" si="6"/>
        <v>0</v>
      </c>
      <c r="E112" s="35">
        <f t="shared" si="7"/>
        <v>0</v>
      </c>
      <c r="F112" s="35">
        <f t="shared" si="8"/>
        <v>0</v>
      </c>
    </row>
    <row r="113" spans="2:6" x14ac:dyDescent="0.3">
      <c r="B113" s="97">
        <v>99</v>
      </c>
      <c r="C113" s="35">
        <f t="shared" si="5"/>
        <v>0</v>
      </c>
      <c r="D113" s="35">
        <f t="shared" si="6"/>
        <v>0</v>
      </c>
      <c r="E113" s="35">
        <f t="shared" si="7"/>
        <v>0</v>
      </c>
      <c r="F113" s="35">
        <f t="shared" si="8"/>
        <v>0</v>
      </c>
    </row>
    <row r="114" spans="2:6" x14ac:dyDescent="0.3">
      <c r="B114" s="97">
        <v>100</v>
      </c>
      <c r="C114" s="35">
        <f t="shared" si="5"/>
        <v>0</v>
      </c>
      <c r="D114" s="35">
        <f t="shared" si="6"/>
        <v>0</v>
      </c>
      <c r="E114" s="35">
        <f t="shared" si="7"/>
        <v>0</v>
      </c>
      <c r="F114" s="35">
        <f t="shared" si="8"/>
        <v>0</v>
      </c>
    </row>
    <row r="115" spans="2:6" x14ac:dyDescent="0.3">
      <c r="B115" s="97">
        <v>101</v>
      </c>
      <c r="C115" s="35">
        <f t="shared" si="5"/>
        <v>0</v>
      </c>
      <c r="D115" s="35">
        <f t="shared" si="6"/>
        <v>0</v>
      </c>
      <c r="E115" s="35">
        <f t="shared" si="7"/>
        <v>0</v>
      </c>
      <c r="F115" s="35">
        <f t="shared" si="8"/>
        <v>0</v>
      </c>
    </row>
    <row r="116" spans="2:6" x14ac:dyDescent="0.3">
      <c r="B116" s="97">
        <v>102</v>
      </c>
      <c r="C116" s="35">
        <f t="shared" si="5"/>
        <v>0</v>
      </c>
      <c r="D116" s="35">
        <f t="shared" si="6"/>
        <v>0</v>
      </c>
      <c r="E116" s="35">
        <f t="shared" si="7"/>
        <v>0</v>
      </c>
      <c r="F116" s="35">
        <f t="shared" si="8"/>
        <v>0</v>
      </c>
    </row>
    <row r="117" spans="2:6" x14ac:dyDescent="0.3">
      <c r="B117" s="97">
        <v>103</v>
      </c>
      <c r="C117" s="35">
        <f t="shared" si="5"/>
        <v>0</v>
      </c>
      <c r="D117" s="35">
        <f t="shared" si="6"/>
        <v>0</v>
      </c>
      <c r="E117" s="35">
        <f t="shared" si="7"/>
        <v>0</v>
      </c>
      <c r="F117" s="35">
        <f t="shared" si="8"/>
        <v>0</v>
      </c>
    </row>
    <row r="118" spans="2:6" x14ac:dyDescent="0.3">
      <c r="B118" s="97">
        <v>104</v>
      </c>
      <c r="C118" s="35">
        <f t="shared" si="5"/>
        <v>0</v>
      </c>
      <c r="D118" s="35">
        <f t="shared" si="6"/>
        <v>0</v>
      </c>
      <c r="E118" s="35">
        <f t="shared" si="7"/>
        <v>0</v>
      </c>
      <c r="F118" s="35">
        <f t="shared" si="8"/>
        <v>0</v>
      </c>
    </row>
    <row r="119" spans="2:6" x14ac:dyDescent="0.3">
      <c r="B119" s="97">
        <v>105</v>
      </c>
      <c r="C119" s="35">
        <f t="shared" si="5"/>
        <v>0</v>
      </c>
      <c r="D119" s="35">
        <f t="shared" si="6"/>
        <v>0</v>
      </c>
      <c r="E119" s="35">
        <f t="shared" si="7"/>
        <v>0</v>
      </c>
      <c r="F119" s="35">
        <f t="shared" si="8"/>
        <v>0</v>
      </c>
    </row>
    <row r="120" spans="2:6" x14ac:dyDescent="0.3">
      <c r="B120" s="97">
        <v>106</v>
      </c>
      <c r="C120" s="35">
        <f t="shared" si="5"/>
        <v>0</v>
      </c>
      <c r="D120" s="35">
        <f t="shared" si="6"/>
        <v>0</v>
      </c>
      <c r="E120" s="35">
        <f t="shared" si="7"/>
        <v>0</v>
      </c>
      <c r="F120" s="35">
        <f t="shared" si="8"/>
        <v>0</v>
      </c>
    </row>
    <row r="121" spans="2:6" x14ac:dyDescent="0.3">
      <c r="B121" s="97">
        <v>107</v>
      </c>
      <c r="C121" s="35">
        <f t="shared" si="5"/>
        <v>0</v>
      </c>
      <c r="D121" s="35">
        <f t="shared" si="6"/>
        <v>0</v>
      </c>
      <c r="E121" s="35">
        <f t="shared" si="7"/>
        <v>0</v>
      </c>
      <c r="F121" s="35">
        <f t="shared" si="8"/>
        <v>0</v>
      </c>
    </row>
    <row r="122" spans="2:6" x14ac:dyDescent="0.3">
      <c r="B122" s="97">
        <v>108</v>
      </c>
      <c r="C122" s="35">
        <f t="shared" si="5"/>
        <v>0</v>
      </c>
      <c r="D122" s="35">
        <f t="shared" si="6"/>
        <v>0</v>
      </c>
      <c r="E122" s="35">
        <f t="shared" si="7"/>
        <v>0</v>
      </c>
      <c r="F122" s="35">
        <f t="shared" si="8"/>
        <v>0</v>
      </c>
    </row>
    <row r="123" spans="2:6" x14ac:dyDescent="0.3">
      <c r="B123" s="97">
        <v>109</v>
      </c>
      <c r="C123" s="35">
        <f t="shared" si="5"/>
        <v>0</v>
      </c>
      <c r="D123" s="35">
        <f t="shared" si="6"/>
        <v>0</v>
      </c>
      <c r="E123" s="35">
        <f t="shared" si="7"/>
        <v>0</v>
      </c>
      <c r="F123" s="35">
        <f t="shared" si="8"/>
        <v>0</v>
      </c>
    </row>
    <row r="124" spans="2:6" x14ac:dyDescent="0.3">
      <c r="B124" s="97">
        <v>110</v>
      </c>
      <c r="C124" s="35">
        <f t="shared" si="5"/>
        <v>0</v>
      </c>
      <c r="D124" s="35">
        <f t="shared" si="6"/>
        <v>0</v>
      </c>
      <c r="E124" s="35">
        <f t="shared" si="7"/>
        <v>0</v>
      </c>
      <c r="F124" s="35">
        <f t="shared" si="8"/>
        <v>0</v>
      </c>
    </row>
    <row r="125" spans="2:6" x14ac:dyDescent="0.3">
      <c r="B125" s="97">
        <v>111</v>
      </c>
      <c r="C125" s="35">
        <f t="shared" si="5"/>
        <v>0</v>
      </c>
      <c r="D125" s="35">
        <f t="shared" si="6"/>
        <v>0</v>
      </c>
      <c r="E125" s="35">
        <f t="shared" si="7"/>
        <v>0</v>
      </c>
      <c r="F125" s="35">
        <f t="shared" si="8"/>
        <v>0</v>
      </c>
    </row>
    <row r="126" spans="2:6" x14ac:dyDescent="0.3">
      <c r="B126" s="97">
        <v>112</v>
      </c>
      <c r="C126" s="35">
        <f t="shared" si="5"/>
        <v>0</v>
      </c>
      <c r="D126" s="35">
        <f t="shared" si="6"/>
        <v>0</v>
      </c>
      <c r="E126" s="35">
        <f t="shared" si="7"/>
        <v>0</v>
      </c>
      <c r="F126" s="35">
        <f t="shared" si="8"/>
        <v>0</v>
      </c>
    </row>
    <row r="127" spans="2:6" x14ac:dyDescent="0.3">
      <c r="B127" s="97">
        <v>113</v>
      </c>
      <c r="C127" s="35">
        <f t="shared" si="5"/>
        <v>0</v>
      </c>
      <c r="D127" s="35">
        <f t="shared" si="6"/>
        <v>0</v>
      </c>
      <c r="E127" s="35">
        <f t="shared" si="7"/>
        <v>0</v>
      </c>
      <c r="F127" s="35">
        <f t="shared" si="8"/>
        <v>0</v>
      </c>
    </row>
    <row r="128" spans="2:6" x14ac:dyDescent="0.3">
      <c r="B128" s="97">
        <v>114</v>
      </c>
      <c r="C128" s="35">
        <f t="shared" si="5"/>
        <v>0</v>
      </c>
      <c r="D128" s="35">
        <f t="shared" si="6"/>
        <v>0</v>
      </c>
      <c r="E128" s="35">
        <f t="shared" si="7"/>
        <v>0</v>
      </c>
      <c r="F128" s="35">
        <f t="shared" si="8"/>
        <v>0</v>
      </c>
    </row>
    <row r="129" spans="2:6" x14ac:dyDescent="0.3">
      <c r="B129" s="97">
        <v>115</v>
      </c>
      <c r="C129" s="35">
        <f t="shared" si="5"/>
        <v>0</v>
      </c>
      <c r="D129" s="35">
        <f t="shared" si="6"/>
        <v>0</v>
      </c>
      <c r="E129" s="35">
        <f t="shared" si="7"/>
        <v>0</v>
      </c>
      <c r="F129" s="35">
        <f t="shared" si="8"/>
        <v>0</v>
      </c>
    </row>
    <row r="130" spans="2:6" x14ac:dyDescent="0.3">
      <c r="B130" s="97">
        <v>116</v>
      </c>
      <c r="C130" s="35">
        <f t="shared" si="5"/>
        <v>0</v>
      </c>
      <c r="D130" s="35">
        <f t="shared" si="6"/>
        <v>0</v>
      </c>
      <c r="E130" s="35">
        <f t="shared" si="7"/>
        <v>0</v>
      </c>
      <c r="F130" s="35">
        <f t="shared" si="8"/>
        <v>0</v>
      </c>
    </row>
    <row r="131" spans="2:6" x14ac:dyDescent="0.3">
      <c r="B131" s="97">
        <v>117</v>
      </c>
      <c r="C131" s="35">
        <f t="shared" si="5"/>
        <v>0</v>
      </c>
      <c r="D131" s="35">
        <f t="shared" si="6"/>
        <v>0</v>
      </c>
      <c r="E131" s="35">
        <f t="shared" si="7"/>
        <v>0</v>
      </c>
      <c r="F131" s="35">
        <f t="shared" si="8"/>
        <v>0</v>
      </c>
    </row>
    <row r="132" spans="2:6" x14ac:dyDescent="0.3">
      <c r="B132" s="97">
        <v>118</v>
      </c>
      <c r="C132" s="35">
        <f t="shared" si="5"/>
        <v>0</v>
      </c>
      <c r="D132" s="35">
        <f t="shared" si="6"/>
        <v>0</v>
      </c>
      <c r="E132" s="35">
        <f t="shared" si="7"/>
        <v>0</v>
      </c>
      <c r="F132" s="35">
        <f t="shared" si="8"/>
        <v>0</v>
      </c>
    </row>
    <row r="133" spans="2:6" x14ac:dyDescent="0.3">
      <c r="B133" s="97">
        <v>119</v>
      </c>
      <c r="C133" s="35">
        <f t="shared" si="5"/>
        <v>0</v>
      </c>
      <c r="D133" s="35">
        <f t="shared" si="6"/>
        <v>0</v>
      </c>
      <c r="E133" s="35">
        <f t="shared" si="7"/>
        <v>0</v>
      </c>
      <c r="F133" s="35">
        <f t="shared" si="8"/>
        <v>0</v>
      </c>
    </row>
    <row r="134" spans="2:6" x14ac:dyDescent="0.3">
      <c r="B134" s="97">
        <v>120</v>
      </c>
      <c r="C134" s="35">
        <f t="shared" si="5"/>
        <v>0</v>
      </c>
      <c r="D134" s="35">
        <f t="shared" si="6"/>
        <v>0</v>
      </c>
      <c r="E134" s="35">
        <f t="shared" si="7"/>
        <v>0</v>
      </c>
      <c r="F134" s="35">
        <f t="shared" si="8"/>
        <v>0</v>
      </c>
    </row>
  </sheetData>
  <mergeCells count="3">
    <mergeCell ref="B1:G1"/>
    <mergeCell ref="B3:C3"/>
    <mergeCell ref="E4:F4"/>
  </mergeCells>
  <conditionalFormatting sqref="B15:F15 B135:F1340">
    <cfRule type="expression" dxfId="5" priority="3">
      <formula>$B26=$B$10</formula>
    </cfRule>
    <cfRule type="expression" dxfId="4" priority="4">
      <formula>$B26&gt;$B$10</formula>
    </cfRule>
  </conditionalFormatting>
  <conditionalFormatting sqref="B16:F134">
    <cfRule type="expression" dxfId="3" priority="1">
      <formula>$B16=$C$10</formula>
    </cfRule>
    <cfRule type="expression" dxfId="2" priority="2">
      <formula>$B16&gt;$C$10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13C6-7F5A-43C1-A581-92BDA03B4DE9}">
  <dimension ref="B1:I139"/>
  <sheetViews>
    <sheetView workbookViewId="0">
      <selection activeCell="B14" sqref="B14"/>
    </sheetView>
  </sheetViews>
  <sheetFormatPr baseColWidth="10" defaultRowHeight="14.4" x14ac:dyDescent="0.3"/>
  <cols>
    <col min="2" max="2" width="13.6640625" bestFit="1" customWidth="1"/>
    <col min="3" max="3" width="14.44140625" customWidth="1"/>
    <col min="4" max="4" width="21.109375" bestFit="1" customWidth="1"/>
    <col min="5" max="5" width="13.77734375" bestFit="1" customWidth="1"/>
    <col min="6" max="6" width="19.33203125" customWidth="1"/>
    <col min="7" max="7" width="13.6640625" bestFit="1" customWidth="1"/>
  </cols>
  <sheetData>
    <row r="1" spans="2:9" ht="26.4" customHeight="1" x14ac:dyDescent="0.3">
      <c r="B1" s="158" t="s">
        <v>69</v>
      </c>
      <c r="C1" s="158"/>
      <c r="D1" s="158"/>
      <c r="E1" s="158"/>
    </row>
    <row r="2" spans="2:9" ht="15" thickBot="1" x14ac:dyDescent="0.35"/>
    <row r="3" spans="2:9" x14ac:dyDescent="0.3">
      <c r="B3" s="137" t="s">
        <v>11</v>
      </c>
      <c r="C3" s="138" t="s">
        <v>48</v>
      </c>
      <c r="D3" s="108" t="s">
        <v>49</v>
      </c>
      <c r="E3" s="1"/>
    </row>
    <row r="4" spans="2:9" x14ac:dyDescent="0.3">
      <c r="B4" s="72" t="s">
        <v>6</v>
      </c>
      <c r="C4" s="73"/>
      <c r="D4" s="27" t="e">
        <f>FV(C6,C10,C5,0,1)</f>
        <v>#DIV/0!</v>
      </c>
      <c r="E4" s="189"/>
    </row>
    <row r="5" spans="2:9" x14ac:dyDescent="0.3">
      <c r="B5" s="72" t="s">
        <v>50</v>
      </c>
      <c r="C5" s="73"/>
      <c r="D5" s="101" t="e">
        <f>PMT(C6,C10,0,C4,1)</f>
        <v>#DIV/0!</v>
      </c>
      <c r="E5" s="120"/>
    </row>
    <row r="6" spans="2:9" x14ac:dyDescent="0.3">
      <c r="B6" s="72" t="s">
        <v>51</v>
      </c>
      <c r="C6" s="78" t="e">
        <f>C7/C8</f>
        <v>#DIV/0!</v>
      </c>
      <c r="D6" s="79" t="e">
        <f>RATE(C10,C5,0,C4,1,1)</f>
        <v>#NUM!</v>
      </c>
      <c r="I6" s="125"/>
    </row>
    <row r="7" spans="2:9" x14ac:dyDescent="0.3">
      <c r="B7" s="72" t="s">
        <v>1</v>
      </c>
      <c r="C7" s="82"/>
      <c r="D7" s="83" t="e">
        <f>D6*C8</f>
        <v>#NUM!</v>
      </c>
    </row>
    <row r="8" spans="2:9" x14ac:dyDescent="0.3">
      <c r="B8" s="72" t="s">
        <v>27</v>
      </c>
      <c r="C8" s="7"/>
      <c r="D8" s="29">
        <f>C8</f>
        <v>0</v>
      </c>
    </row>
    <row r="9" spans="2:9" x14ac:dyDescent="0.3">
      <c r="B9" s="72" t="s">
        <v>28</v>
      </c>
      <c r="C9" s="7"/>
      <c r="D9" s="29">
        <f>C9</f>
        <v>0</v>
      </c>
    </row>
    <row r="10" spans="2:9" ht="15" thickBot="1" x14ac:dyDescent="0.35">
      <c r="B10" s="86" t="s">
        <v>52</v>
      </c>
      <c r="C10" s="87">
        <f>C8*C9</f>
        <v>0</v>
      </c>
      <c r="D10" s="88" t="e">
        <f>NPER(C6,C5,0,C4,1)</f>
        <v>#DIV/0!</v>
      </c>
    </row>
    <row r="11" spans="2:9" x14ac:dyDescent="0.3">
      <c r="B11" s="126"/>
      <c r="C11" s="127"/>
    </row>
    <row r="12" spans="2:9" ht="15" thickBot="1" x14ac:dyDescent="0.35">
      <c r="B12" s="126"/>
      <c r="C12" s="127"/>
    </row>
    <row r="13" spans="2:9" ht="15" thickBot="1" x14ac:dyDescent="0.35">
      <c r="B13" s="89" t="s">
        <v>53</v>
      </c>
      <c r="C13" s="90">
        <f>SUBTOTAL(9,C15:C1331)</f>
        <v>0</v>
      </c>
      <c r="D13" s="90">
        <f t="shared" ref="D13:E13" si="0">SUBTOTAL(9,D15:D1331)</f>
        <v>0</v>
      </c>
      <c r="E13" s="90" t="e">
        <f t="shared" si="0"/>
        <v>#DIV/0!</v>
      </c>
      <c r="F13" s="109" t="e">
        <f>MAX(F15:F134)</f>
        <v>#DIV/0!</v>
      </c>
    </row>
    <row r="14" spans="2:9" ht="15" thickBot="1" x14ac:dyDescent="0.35">
      <c r="B14" s="94" t="s">
        <v>54</v>
      </c>
      <c r="C14" s="95" t="s">
        <v>55</v>
      </c>
      <c r="D14" s="95" t="s">
        <v>70</v>
      </c>
      <c r="E14" s="95" t="s">
        <v>71</v>
      </c>
      <c r="F14" s="96" t="s">
        <v>72</v>
      </c>
    </row>
    <row r="15" spans="2:9" x14ac:dyDescent="0.3">
      <c r="B15" s="97">
        <v>1</v>
      </c>
      <c r="C15" s="35">
        <f>C5</f>
        <v>0</v>
      </c>
      <c r="D15" s="35">
        <f>C15</f>
        <v>0</v>
      </c>
      <c r="E15" s="35" t="e">
        <f>D15*$C$6</f>
        <v>#DIV/0!</v>
      </c>
      <c r="F15" s="35" t="e">
        <f>D15+E15</f>
        <v>#DIV/0!</v>
      </c>
    </row>
    <row r="16" spans="2:9" x14ac:dyDescent="0.3">
      <c r="B16" s="97">
        <v>2</v>
      </c>
      <c r="C16" s="35">
        <f>IF(B16&gt;$C$10,,C15)</f>
        <v>0</v>
      </c>
      <c r="D16" s="35">
        <f>IF(B16&gt;$C$10,,F15+C16)</f>
        <v>0</v>
      </c>
      <c r="E16" s="35">
        <f>IF(B16&gt;$C$10,,D16*$C$6)</f>
        <v>0</v>
      </c>
      <c r="F16" s="35">
        <f>IF(B16&gt;$C$10,,D16+E16)</f>
        <v>0</v>
      </c>
    </row>
    <row r="17" spans="2:6" x14ac:dyDescent="0.3">
      <c r="B17" s="97">
        <v>3</v>
      </c>
      <c r="C17" s="35">
        <f t="shared" ref="C17:C80" si="1">IF(B17&gt;$C$10,,C16)</f>
        <v>0</v>
      </c>
      <c r="D17" s="35">
        <f t="shared" ref="D17:D80" si="2">IF(B17&gt;$C$10,,F16+C17)</f>
        <v>0</v>
      </c>
      <c r="E17" s="35">
        <f t="shared" ref="E17:E80" si="3">IF(B17&gt;$C$10,,D17*$C$6)</f>
        <v>0</v>
      </c>
      <c r="F17" s="35">
        <f t="shared" ref="F17:F80" si="4">IF(B17&gt;$C$10,,D17+E17)</f>
        <v>0</v>
      </c>
    </row>
    <row r="18" spans="2:6" x14ac:dyDescent="0.3">
      <c r="B18" s="97">
        <v>4</v>
      </c>
      <c r="C18" s="35">
        <f t="shared" si="1"/>
        <v>0</v>
      </c>
      <c r="D18" s="35">
        <f t="shared" si="2"/>
        <v>0</v>
      </c>
      <c r="E18" s="35">
        <f t="shared" si="3"/>
        <v>0</v>
      </c>
      <c r="F18" s="35">
        <f t="shared" si="4"/>
        <v>0</v>
      </c>
    </row>
    <row r="19" spans="2:6" x14ac:dyDescent="0.3">
      <c r="B19" s="97">
        <v>5</v>
      </c>
      <c r="C19" s="35">
        <f t="shared" si="1"/>
        <v>0</v>
      </c>
      <c r="D19" s="35">
        <f t="shared" si="2"/>
        <v>0</v>
      </c>
      <c r="E19" s="35">
        <f t="shared" si="3"/>
        <v>0</v>
      </c>
      <c r="F19" s="35">
        <f t="shared" si="4"/>
        <v>0</v>
      </c>
    </row>
    <row r="20" spans="2:6" x14ac:dyDescent="0.3">
      <c r="B20" s="97">
        <v>6</v>
      </c>
      <c r="C20" s="35">
        <f t="shared" si="1"/>
        <v>0</v>
      </c>
      <c r="D20" s="35">
        <f t="shared" si="2"/>
        <v>0</v>
      </c>
      <c r="E20" s="35">
        <f t="shared" si="3"/>
        <v>0</v>
      </c>
      <c r="F20" s="35">
        <f t="shared" si="4"/>
        <v>0</v>
      </c>
    </row>
    <row r="21" spans="2:6" x14ac:dyDescent="0.3">
      <c r="B21" s="97">
        <v>7</v>
      </c>
      <c r="C21" s="35">
        <f t="shared" si="1"/>
        <v>0</v>
      </c>
      <c r="D21" s="35">
        <f t="shared" si="2"/>
        <v>0</v>
      </c>
      <c r="E21" s="35">
        <f t="shared" si="3"/>
        <v>0</v>
      </c>
      <c r="F21" s="35">
        <f t="shared" si="4"/>
        <v>0</v>
      </c>
    </row>
    <row r="22" spans="2:6" x14ac:dyDescent="0.3">
      <c r="B22" s="97">
        <v>8</v>
      </c>
      <c r="C22" s="35">
        <f t="shared" si="1"/>
        <v>0</v>
      </c>
      <c r="D22" s="35">
        <f t="shared" si="2"/>
        <v>0</v>
      </c>
      <c r="E22" s="35">
        <f t="shared" si="3"/>
        <v>0</v>
      </c>
      <c r="F22" s="35">
        <f t="shared" si="4"/>
        <v>0</v>
      </c>
    </row>
    <row r="23" spans="2:6" x14ac:dyDescent="0.3">
      <c r="B23" s="97">
        <v>9</v>
      </c>
      <c r="C23" s="35">
        <f t="shared" si="1"/>
        <v>0</v>
      </c>
      <c r="D23" s="35">
        <f t="shared" si="2"/>
        <v>0</v>
      </c>
      <c r="E23" s="35">
        <f t="shared" si="3"/>
        <v>0</v>
      </c>
      <c r="F23" s="35">
        <f t="shared" si="4"/>
        <v>0</v>
      </c>
    </row>
    <row r="24" spans="2:6" x14ac:dyDescent="0.3">
      <c r="B24" s="97">
        <v>10</v>
      </c>
      <c r="C24" s="35">
        <f t="shared" si="1"/>
        <v>0</v>
      </c>
      <c r="D24" s="35">
        <f t="shared" si="2"/>
        <v>0</v>
      </c>
      <c r="E24" s="35">
        <f t="shared" si="3"/>
        <v>0</v>
      </c>
      <c r="F24" s="35">
        <f t="shared" si="4"/>
        <v>0</v>
      </c>
    </row>
    <row r="25" spans="2:6" x14ac:dyDescent="0.3">
      <c r="B25" s="97">
        <v>11</v>
      </c>
      <c r="C25" s="35">
        <f t="shared" si="1"/>
        <v>0</v>
      </c>
      <c r="D25" s="35">
        <f t="shared" si="2"/>
        <v>0</v>
      </c>
      <c r="E25" s="35">
        <f t="shared" si="3"/>
        <v>0</v>
      </c>
      <c r="F25" s="35">
        <f t="shared" si="4"/>
        <v>0</v>
      </c>
    </row>
    <row r="26" spans="2:6" x14ac:dyDescent="0.3">
      <c r="B26" s="97">
        <v>12</v>
      </c>
      <c r="C26" s="35">
        <f t="shared" si="1"/>
        <v>0</v>
      </c>
      <c r="D26" s="35">
        <f t="shared" si="2"/>
        <v>0</v>
      </c>
      <c r="E26" s="35">
        <f t="shared" si="3"/>
        <v>0</v>
      </c>
      <c r="F26" s="35">
        <f t="shared" si="4"/>
        <v>0</v>
      </c>
    </row>
    <row r="27" spans="2:6" x14ac:dyDescent="0.3">
      <c r="B27" s="97">
        <v>13</v>
      </c>
      <c r="C27" s="35">
        <f t="shared" si="1"/>
        <v>0</v>
      </c>
      <c r="D27" s="35">
        <f t="shared" si="2"/>
        <v>0</v>
      </c>
      <c r="E27" s="35">
        <f t="shared" si="3"/>
        <v>0</v>
      </c>
      <c r="F27" s="35">
        <f t="shared" si="4"/>
        <v>0</v>
      </c>
    </row>
    <row r="28" spans="2:6" x14ac:dyDescent="0.3">
      <c r="B28" s="97">
        <v>14</v>
      </c>
      <c r="C28" s="35">
        <f t="shared" si="1"/>
        <v>0</v>
      </c>
      <c r="D28" s="35">
        <f t="shared" si="2"/>
        <v>0</v>
      </c>
      <c r="E28" s="35">
        <f t="shared" si="3"/>
        <v>0</v>
      </c>
      <c r="F28" s="35">
        <f t="shared" si="4"/>
        <v>0</v>
      </c>
    </row>
    <row r="29" spans="2:6" x14ac:dyDescent="0.3">
      <c r="B29" s="97">
        <v>15</v>
      </c>
      <c r="C29" s="35">
        <f t="shared" si="1"/>
        <v>0</v>
      </c>
      <c r="D29" s="35">
        <f t="shared" si="2"/>
        <v>0</v>
      </c>
      <c r="E29" s="35">
        <f t="shared" si="3"/>
        <v>0</v>
      </c>
      <c r="F29" s="35">
        <f t="shared" si="4"/>
        <v>0</v>
      </c>
    </row>
    <row r="30" spans="2:6" x14ac:dyDescent="0.3">
      <c r="B30" s="97">
        <v>16</v>
      </c>
      <c r="C30" s="35">
        <f t="shared" si="1"/>
        <v>0</v>
      </c>
      <c r="D30" s="35">
        <f t="shared" si="2"/>
        <v>0</v>
      </c>
      <c r="E30" s="35">
        <f t="shared" si="3"/>
        <v>0</v>
      </c>
      <c r="F30" s="35">
        <f t="shared" si="4"/>
        <v>0</v>
      </c>
    </row>
    <row r="31" spans="2:6" x14ac:dyDescent="0.3">
      <c r="B31" s="97">
        <v>17</v>
      </c>
      <c r="C31" s="35">
        <f t="shared" si="1"/>
        <v>0</v>
      </c>
      <c r="D31" s="35">
        <f t="shared" si="2"/>
        <v>0</v>
      </c>
      <c r="E31" s="35">
        <f t="shared" si="3"/>
        <v>0</v>
      </c>
      <c r="F31" s="35">
        <f t="shared" si="4"/>
        <v>0</v>
      </c>
    </row>
    <row r="32" spans="2:6" x14ac:dyDescent="0.3">
      <c r="B32" s="97">
        <v>18</v>
      </c>
      <c r="C32" s="35">
        <f t="shared" si="1"/>
        <v>0</v>
      </c>
      <c r="D32" s="35">
        <f t="shared" si="2"/>
        <v>0</v>
      </c>
      <c r="E32" s="35">
        <f t="shared" si="3"/>
        <v>0</v>
      </c>
      <c r="F32" s="35">
        <f t="shared" si="4"/>
        <v>0</v>
      </c>
    </row>
    <row r="33" spans="2:7" x14ac:dyDescent="0.3">
      <c r="B33" s="97">
        <v>19</v>
      </c>
      <c r="C33" s="35">
        <f t="shared" si="1"/>
        <v>0</v>
      </c>
      <c r="D33" s="35">
        <f t="shared" si="2"/>
        <v>0</v>
      </c>
      <c r="E33" s="35">
        <f t="shared" si="3"/>
        <v>0</v>
      </c>
      <c r="F33" s="35">
        <f t="shared" si="4"/>
        <v>0</v>
      </c>
    </row>
    <row r="34" spans="2:7" x14ac:dyDescent="0.3">
      <c r="B34" s="97">
        <v>20</v>
      </c>
      <c r="C34" s="35">
        <f t="shared" si="1"/>
        <v>0</v>
      </c>
      <c r="D34" s="35">
        <f t="shared" si="2"/>
        <v>0</v>
      </c>
      <c r="E34" s="35">
        <f t="shared" si="3"/>
        <v>0</v>
      </c>
      <c r="F34" s="35">
        <f t="shared" si="4"/>
        <v>0</v>
      </c>
    </row>
    <row r="35" spans="2:7" x14ac:dyDescent="0.3">
      <c r="B35" s="97">
        <v>21</v>
      </c>
      <c r="C35" s="35">
        <f t="shared" si="1"/>
        <v>0</v>
      </c>
      <c r="D35" s="35">
        <f t="shared" si="2"/>
        <v>0</v>
      </c>
      <c r="E35" s="35">
        <f t="shared" si="3"/>
        <v>0</v>
      </c>
      <c r="F35" s="35">
        <f t="shared" si="4"/>
        <v>0</v>
      </c>
    </row>
    <row r="36" spans="2:7" x14ac:dyDescent="0.3">
      <c r="B36" s="97">
        <v>22</v>
      </c>
      <c r="C36" s="35">
        <f t="shared" si="1"/>
        <v>0</v>
      </c>
      <c r="D36" s="35">
        <f t="shared" si="2"/>
        <v>0</v>
      </c>
      <c r="E36" s="35">
        <f t="shared" si="3"/>
        <v>0</v>
      </c>
      <c r="F36" s="35">
        <f t="shared" si="4"/>
        <v>0</v>
      </c>
    </row>
    <row r="37" spans="2:7" x14ac:dyDescent="0.3">
      <c r="B37" s="97">
        <v>23</v>
      </c>
      <c r="C37" s="35">
        <f t="shared" si="1"/>
        <v>0</v>
      </c>
      <c r="D37" s="35">
        <f t="shared" si="2"/>
        <v>0</v>
      </c>
      <c r="E37" s="35">
        <f t="shared" si="3"/>
        <v>0</v>
      </c>
      <c r="F37" s="35">
        <f t="shared" si="4"/>
        <v>0</v>
      </c>
    </row>
    <row r="38" spans="2:7" x14ac:dyDescent="0.3">
      <c r="B38" s="97">
        <v>24</v>
      </c>
      <c r="C38" s="35">
        <f t="shared" si="1"/>
        <v>0</v>
      </c>
      <c r="D38" s="35">
        <f t="shared" si="2"/>
        <v>0</v>
      </c>
      <c r="E38" s="35">
        <f t="shared" si="3"/>
        <v>0</v>
      </c>
      <c r="F38" s="35">
        <f t="shared" si="4"/>
        <v>0</v>
      </c>
    </row>
    <row r="39" spans="2:7" x14ac:dyDescent="0.3">
      <c r="B39" s="97">
        <v>25</v>
      </c>
      <c r="C39" s="35">
        <f t="shared" si="1"/>
        <v>0</v>
      </c>
      <c r="D39" s="35">
        <f t="shared" si="2"/>
        <v>0</v>
      </c>
      <c r="E39" s="35">
        <f t="shared" si="3"/>
        <v>0</v>
      </c>
      <c r="F39" s="35">
        <f t="shared" si="4"/>
        <v>0</v>
      </c>
    </row>
    <row r="40" spans="2:7" x14ac:dyDescent="0.3">
      <c r="B40" s="97">
        <v>26</v>
      </c>
      <c r="C40" s="35">
        <f t="shared" si="1"/>
        <v>0</v>
      </c>
      <c r="D40" s="35">
        <f t="shared" si="2"/>
        <v>0</v>
      </c>
      <c r="E40" s="35">
        <f t="shared" si="3"/>
        <v>0</v>
      </c>
      <c r="F40" s="35">
        <f t="shared" si="4"/>
        <v>0</v>
      </c>
    </row>
    <row r="41" spans="2:7" x14ac:dyDescent="0.3">
      <c r="B41" s="97">
        <v>27</v>
      </c>
      <c r="C41" s="35">
        <f t="shared" si="1"/>
        <v>0</v>
      </c>
      <c r="D41" s="35">
        <f t="shared" si="2"/>
        <v>0</v>
      </c>
      <c r="E41" s="35">
        <f t="shared" si="3"/>
        <v>0</v>
      </c>
      <c r="F41" s="35">
        <f t="shared" si="4"/>
        <v>0</v>
      </c>
    </row>
    <row r="42" spans="2:7" x14ac:dyDescent="0.3">
      <c r="B42" s="97">
        <v>28</v>
      </c>
      <c r="C42" s="35">
        <f t="shared" si="1"/>
        <v>0</v>
      </c>
      <c r="D42" s="35">
        <f t="shared" si="2"/>
        <v>0</v>
      </c>
      <c r="E42" s="35">
        <f t="shared" si="3"/>
        <v>0</v>
      </c>
      <c r="F42" s="35">
        <f t="shared" si="4"/>
        <v>0</v>
      </c>
    </row>
    <row r="43" spans="2:7" x14ac:dyDescent="0.3">
      <c r="B43" s="97">
        <v>29</v>
      </c>
      <c r="C43" s="35">
        <f t="shared" si="1"/>
        <v>0</v>
      </c>
      <c r="D43" s="35">
        <f t="shared" si="2"/>
        <v>0</v>
      </c>
      <c r="E43" s="35">
        <f t="shared" si="3"/>
        <v>0</v>
      </c>
      <c r="F43" s="35">
        <f t="shared" si="4"/>
        <v>0</v>
      </c>
      <c r="G43" s="120"/>
    </row>
    <row r="44" spans="2:7" x14ac:dyDescent="0.3">
      <c r="B44" s="97">
        <v>30</v>
      </c>
      <c r="C44" s="35">
        <f t="shared" si="1"/>
        <v>0</v>
      </c>
      <c r="D44" s="35">
        <f t="shared" si="2"/>
        <v>0</v>
      </c>
      <c r="E44" s="35">
        <f t="shared" si="3"/>
        <v>0</v>
      </c>
      <c r="F44" s="35">
        <f t="shared" si="4"/>
        <v>0</v>
      </c>
    </row>
    <row r="45" spans="2:7" x14ac:dyDescent="0.3">
      <c r="B45" s="97">
        <v>31</v>
      </c>
      <c r="C45" s="35">
        <f t="shared" si="1"/>
        <v>0</v>
      </c>
      <c r="D45" s="35">
        <f t="shared" si="2"/>
        <v>0</v>
      </c>
      <c r="E45" s="35">
        <f t="shared" si="3"/>
        <v>0</v>
      </c>
      <c r="F45" s="35">
        <f t="shared" si="4"/>
        <v>0</v>
      </c>
      <c r="G45" s="120"/>
    </row>
    <row r="46" spans="2:7" x14ac:dyDescent="0.3">
      <c r="B46" s="97">
        <v>32</v>
      </c>
      <c r="C46" s="35">
        <f t="shared" si="1"/>
        <v>0</v>
      </c>
      <c r="D46" s="35">
        <f t="shared" si="2"/>
        <v>0</v>
      </c>
      <c r="E46" s="35">
        <f t="shared" si="3"/>
        <v>0</v>
      </c>
      <c r="F46" s="35">
        <f t="shared" si="4"/>
        <v>0</v>
      </c>
    </row>
    <row r="47" spans="2:7" x14ac:dyDescent="0.3">
      <c r="B47" s="97">
        <v>33</v>
      </c>
      <c r="C47" s="35">
        <f t="shared" si="1"/>
        <v>0</v>
      </c>
      <c r="D47" s="35">
        <f t="shared" si="2"/>
        <v>0</v>
      </c>
      <c r="E47" s="35">
        <f t="shared" si="3"/>
        <v>0</v>
      </c>
      <c r="F47" s="35">
        <f t="shared" si="4"/>
        <v>0</v>
      </c>
    </row>
    <row r="48" spans="2:7" x14ac:dyDescent="0.3">
      <c r="B48" s="97">
        <v>34</v>
      </c>
      <c r="C48" s="35">
        <f t="shared" si="1"/>
        <v>0</v>
      </c>
      <c r="D48" s="35">
        <f t="shared" si="2"/>
        <v>0</v>
      </c>
      <c r="E48" s="35">
        <f t="shared" si="3"/>
        <v>0</v>
      </c>
      <c r="F48" s="35">
        <f t="shared" si="4"/>
        <v>0</v>
      </c>
    </row>
    <row r="49" spans="2:6" x14ac:dyDescent="0.3">
      <c r="B49" s="97">
        <v>35</v>
      </c>
      <c r="C49" s="35">
        <f t="shared" si="1"/>
        <v>0</v>
      </c>
      <c r="D49" s="35">
        <f t="shared" si="2"/>
        <v>0</v>
      </c>
      <c r="E49" s="35">
        <f t="shared" si="3"/>
        <v>0</v>
      </c>
      <c r="F49" s="35">
        <f t="shared" si="4"/>
        <v>0</v>
      </c>
    </row>
    <row r="50" spans="2:6" x14ac:dyDescent="0.3">
      <c r="B50" s="97">
        <v>36</v>
      </c>
      <c r="C50" s="35">
        <f t="shared" si="1"/>
        <v>0</v>
      </c>
      <c r="D50" s="35">
        <f t="shared" si="2"/>
        <v>0</v>
      </c>
      <c r="E50" s="35">
        <f t="shared" si="3"/>
        <v>0</v>
      </c>
      <c r="F50" s="35">
        <f t="shared" si="4"/>
        <v>0</v>
      </c>
    </row>
    <row r="51" spans="2:6" x14ac:dyDescent="0.3">
      <c r="B51" s="97">
        <v>37</v>
      </c>
      <c r="C51" s="35">
        <f t="shared" si="1"/>
        <v>0</v>
      </c>
      <c r="D51" s="35">
        <f t="shared" si="2"/>
        <v>0</v>
      </c>
      <c r="E51" s="35">
        <f t="shared" si="3"/>
        <v>0</v>
      </c>
      <c r="F51" s="35">
        <f t="shared" si="4"/>
        <v>0</v>
      </c>
    </row>
    <row r="52" spans="2:6" x14ac:dyDescent="0.3">
      <c r="B52" s="97">
        <v>38</v>
      </c>
      <c r="C52" s="35">
        <f t="shared" si="1"/>
        <v>0</v>
      </c>
      <c r="D52" s="35">
        <f t="shared" si="2"/>
        <v>0</v>
      </c>
      <c r="E52" s="35">
        <f t="shared" si="3"/>
        <v>0</v>
      </c>
      <c r="F52" s="35">
        <f t="shared" si="4"/>
        <v>0</v>
      </c>
    </row>
    <row r="53" spans="2:6" x14ac:dyDescent="0.3">
      <c r="B53" s="97">
        <v>39</v>
      </c>
      <c r="C53" s="35">
        <f t="shared" si="1"/>
        <v>0</v>
      </c>
      <c r="D53" s="35">
        <f t="shared" si="2"/>
        <v>0</v>
      </c>
      <c r="E53" s="35">
        <f t="shared" si="3"/>
        <v>0</v>
      </c>
      <c r="F53" s="35">
        <f t="shared" si="4"/>
        <v>0</v>
      </c>
    </row>
    <row r="54" spans="2:6" x14ac:dyDescent="0.3">
      <c r="B54" s="97">
        <v>40</v>
      </c>
      <c r="C54" s="35">
        <f t="shared" si="1"/>
        <v>0</v>
      </c>
      <c r="D54" s="35">
        <f t="shared" si="2"/>
        <v>0</v>
      </c>
      <c r="E54" s="35">
        <f t="shared" si="3"/>
        <v>0</v>
      </c>
      <c r="F54" s="35">
        <f t="shared" si="4"/>
        <v>0</v>
      </c>
    </row>
    <row r="55" spans="2:6" x14ac:dyDescent="0.3">
      <c r="B55" s="97">
        <v>41</v>
      </c>
      <c r="C55" s="35">
        <f t="shared" si="1"/>
        <v>0</v>
      </c>
      <c r="D55" s="35">
        <f t="shared" si="2"/>
        <v>0</v>
      </c>
      <c r="E55" s="35">
        <f t="shared" si="3"/>
        <v>0</v>
      </c>
      <c r="F55" s="35">
        <f t="shared" si="4"/>
        <v>0</v>
      </c>
    </row>
    <row r="56" spans="2:6" x14ac:dyDescent="0.3">
      <c r="B56" s="97">
        <v>42</v>
      </c>
      <c r="C56" s="35">
        <f t="shared" si="1"/>
        <v>0</v>
      </c>
      <c r="D56" s="35">
        <f t="shared" si="2"/>
        <v>0</v>
      </c>
      <c r="E56" s="35">
        <f t="shared" si="3"/>
        <v>0</v>
      </c>
      <c r="F56" s="35">
        <f t="shared" si="4"/>
        <v>0</v>
      </c>
    </row>
    <row r="57" spans="2:6" x14ac:dyDescent="0.3">
      <c r="B57" s="97">
        <v>43</v>
      </c>
      <c r="C57" s="35">
        <f t="shared" si="1"/>
        <v>0</v>
      </c>
      <c r="D57" s="35">
        <f t="shared" si="2"/>
        <v>0</v>
      </c>
      <c r="E57" s="35">
        <f t="shared" si="3"/>
        <v>0</v>
      </c>
      <c r="F57" s="35">
        <f t="shared" si="4"/>
        <v>0</v>
      </c>
    </row>
    <row r="58" spans="2:6" x14ac:dyDescent="0.3">
      <c r="B58" s="97">
        <v>44</v>
      </c>
      <c r="C58" s="35">
        <f t="shared" si="1"/>
        <v>0</v>
      </c>
      <c r="D58" s="35">
        <f t="shared" si="2"/>
        <v>0</v>
      </c>
      <c r="E58" s="35">
        <f t="shared" si="3"/>
        <v>0</v>
      </c>
      <c r="F58" s="35">
        <f t="shared" si="4"/>
        <v>0</v>
      </c>
    </row>
    <row r="59" spans="2:6" x14ac:dyDescent="0.3">
      <c r="B59" s="97">
        <v>45</v>
      </c>
      <c r="C59" s="35">
        <f t="shared" si="1"/>
        <v>0</v>
      </c>
      <c r="D59" s="35">
        <f t="shared" si="2"/>
        <v>0</v>
      </c>
      <c r="E59" s="35">
        <f t="shared" si="3"/>
        <v>0</v>
      </c>
      <c r="F59" s="35">
        <f t="shared" si="4"/>
        <v>0</v>
      </c>
    </row>
    <row r="60" spans="2:6" x14ac:dyDescent="0.3">
      <c r="B60" s="97">
        <v>46</v>
      </c>
      <c r="C60" s="35">
        <f t="shared" si="1"/>
        <v>0</v>
      </c>
      <c r="D60" s="35">
        <f t="shared" si="2"/>
        <v>0</v>
      </c>
      <c r="E60" s="35">
        <f t="shared" si="3"/>
        <v>0</v>
      </c>
      <c r="F60" s="35">
        <f t="shared" si="4"/>
        <v>0</v>
      </c>
    </row>
    <row r="61" spans="2:6" x14ac:dyDescent="0.3">
      <c r="B61" s="97">
        <v>47</v>
      </c>
      <c r="C61" s="35">
        <f t="shared" si="1"/>
        <v>0</v>
      </c>
      <c r="D61" s="35">
        <f t="shared" si="2"/>
        <v>0</v>
      </c>
      <c r="E61" s="35">
        <f t="shared" si="3"/>
        <v>0</v>
      </c>
      <c r="F61" s="35">
        <f t="shared" si="4"/>
        <v>0</v>
      </c>
    </row>
    <row r="62" spans="2:6" x14ac:dyDescent="0.3">
      <c r="B62" s="97">
        <v>48</v>
      </c>
      <c r="C62" s="35">
        <f t="shared" si="1"/>
        <v>0</v>
      </c>
      <c r="D62" s="35">
        <f t="shared" si="2"/>
        <v>0</v>
      </c>
      <c r="E62" s="35">
        <f t="shared" si="3"/>
        <v>0</v>
      </c>
      <c r="F62" s="35">
        <f t="shared" si="4"/>
        <v>0</v>
      </c>
    </row>
    <row r="63" spans="2:6" x14ac:dyDescent="0.3">
      <c r="B63" s="97">
        <v>49</v>
      </c>
      <c r="C63" s="35">
        <f t="shared" si="1"/>
        <v>0</v>
      </c>
      <c r="D63" s="35">
        <f t="shared" si="2"/>
        <v>0</v>
      </c>
      <c r="E63" s="35">
        <f t="shared" si="3"/>
        <v>0</v>
      </c>
      <c r="F63" s="35">
        <f t="shared" si="4"/>
        <v>0</v>
      </c>
    </row>
    <row r="64" spans="2:6" x14ac:dyDescent="0.3">
      <c r="B64" s="97">
        <v>50</v>
      </c>
      <c r="C64" s="35">
        <f t="shared" si="1"/>
        <v>0</v>
      </c>
      <c r="D64" s="35">
        <f t="shared" si="2"/>
        <v>0</v>
      </c>
      <c r="E64" s="35">
        <f t="shared" si="3"/>
        <v>0</v>
      </c>
      <c r="F64" s="35">
        <f t="shared" si="4"/>
        <v>0</v>
      </c>
    </row>
    <row r="65" spans="2:6" x14ac:dyDescent="0.3">
      <c r="B65" s="97">
        <v>51</v>
      </c>
      <c r="C65" s="35">
        <f t="shared" si="1"/>
        <v>0</v>
      </c>
      <c r="D65" s="35">
        <f t="shared" si="2"/>
        <v>0</v>
      </c>
      <c r="E65" s="35">
        <f t="shared" si="3"/>
        <v>0</v>
      </c>
      <c r="F65" s="35">
        <f t="shared" si="4"/>
        <v>0</v>
      </c>
    </row>
    <row r="66" spans="2:6" x14ac:dyDescent="0.3">
      <c r="B66" s="97">
        <v>52</v>
      </c>
      <c r="C66" s="35">
        <f t="shared" si="1"/>
        <v>0</v>
      </c>
      <c r="D66" s="35">
        <f t="shared" si="2"/>
        <v>0</v>
      </c>
      <c r="E66" s="35">
        <f t="shared" si="3"/>
        <v>0</v>
      </c>
      <c r="F66" s="35">
        <f t="shared" si="4"/>
        <v>0</v>
      </c>
    </row>
    <row r="67" spans="2:6" x14ac:dyDescent="0.3">
      <c r="B67" s="97">
        <v>53</v>
      </c>
      <c r="C67" s="35">
        <f t="shared" si="1"/>
        <v>0</v>
      </c>
      <c r="D67" s="35">
        <f t="shared" si="2"/>
        <v>0</v>
      </c>
      <c r="E67" s="35">
        <f t="shared" si="3"/>
        <v>0</v>
      </c>
      <c r="F67" s="35">
        <f t="shared" si="4"/>
        <v>0</v>
      </c>
    </row>
    <row r="68" spans="2:6" x14ac:dyDescent="0.3">
      <c r="B68" s="97">
        <v>54</v>
      </c>
      <c r="C68" s="35">
        <f t="shared" si="1"/>
        <v>0</v>
      </c>
      <c r="D68" s="35">
        <f t="shared" si="2"/>
        <v>0</v>
      </c>
      <c r="E68" s="35">
        <f t="shared" si="3"/>
        <v>0</v>
      </c>
      <c r="F68" s="35">
        <f t="shared" si="4"/>
        <v>0</v>
      </c>
    </row>
    <row r="69" spans="2:6" x14ac:dyDescent="0.3">
      <c r="B69" s="97">
        <v>55</v>
      </c>
      <c r="C69" s="35">
        <f t="shared" si="1"/>
        <v>0</v>
      </c>
      <c r="D69" s="35">
        <f t="shared" si="2"/>
        <v>0</v>
      </c>
      <c r="E69" s="35">
        <f t="shared" si="3"/>
        <v>0</v>
      </c>
      <c r="F69" s="35">
        <f t="shared" si="4"/>
        <v>0</v>
      </c>
    </row>
    <row r="70" spans="2:6" x14ac:dyDescent="0.3">
      <c r="B70" s="97">
        <v>56</v>
      </c>
      <c r="C70" s="35">
        <f t="shared" si="1"/>
        <v>0</v>
      </c>
      <c r="D70" s="35">
        <f t="shared" si="2"/>
        <v>0</v>
      </c>
      <c r="E70" s="35">
        <f t="shared" si="3"/>
        <v>0</v>
      </c>
      <c r="F70" s="35">
        <f t="shared" si="4"/>
        <v>0</v>
      </c>
    </row>
    <row r="71" spans="2:6" x14ac:dyDescent="0.3">
      <c r="B71" s="97">
        <v>57</v>
      </c>
      <c r="C71" s="35">
        <f t="shared" si="1"/>
        <v>0</v>
      </c>
      <c r="D71" s="35">
        <f t="shared" si="2"/>
        <v>0</v>
      </c>
      <c r="E71" s="35">
        <f t="shared" si="3"/>
        <v>0</v>
      </c>
      <c r="F71" s="35">
        <f t="shared" si="4"/>
        <v>0</v>
      </c>
    </row>
    <row r="72" spans="2:6" x14ac:dyDescent="0.3">
      <c r="B72" s="97">
        <v>58</v>
      </c>
      <c r="C72" s="35">
        <f t="shared" si="1"/>
        <v>0</v>
      </c>
      <c r="D72" s="35">
        <f t="shared" si="2"/>
        <v>0</v>
      </c>
      <c r="E72" s="35">
        <f t="shared" si="3"/>
        <v>0</v>
      </c>
      <c r="F72" s="35">
        <f t="shared" si="4"/>
        <v>0</v>
      </c>
    </row>
    <row r="73" spans="2:6" x14ac:dyDescent="0.3">
      <c r="B73" s="97">
        <v>59</v>
      </c>
      <c r="C73" s="35">
        <f t="shared" si="1"/>
        <v>0</v>
      </c>
      <c r="D73" s="35">
        <f t="shared" si="2"/>
        <v>0</v>
      </c>
      <c r="E73" s="35">
        <f t="shared" si="3"/>
        <v>0</v>
      </c>
      <c r="F73" s="35">
        <f t="shared" si="4"/>
        <v>0</v>
      </c>
    </row>
    <row r="74" spans="2:6" x14ac:dyDescent="0.3">
      <c r="B74" s="97">
        <v>60</v>
      </c>
      <c r="C74" s="35">
        <f t="shared" si="1"/>
        <v>0</v>
      </c>
      <c r="D74" s="35">
        <f t="shared" si="2"/>
        <v>0</v>
      </c>
      <c r="E74" s="35">
        <f t="shared" si="3"/>
        <v>0</v>
      </c>
      <c r="F74" s="35">
        <f t="shared" si="4"/>
        <v>0</v>
      </c>
    </row>
    <row r="75" spans="2:6" x14ac:dyDescent="0.3">
      <c r="B75" s="97">
        <v>61</v>
      </c>
      <c r="C75" s="35">
        <f t="shared" si="1"/>
        <v>0</v>
      </c>
      <c r="D75" s="35">
        <f t="shared" si="2"/>
        <v>0</v>
      </c>
      <c r="E75" s="35">
        <f t="shared" si="3"/>
        <v>0</v>
      </c>
      <c r="F75" s="35">
        <f t="shared" si="4"/>
        <v>0</v>
      </c>
    </row>
    <row r="76" spans="2:6" x14ac:dyDescent="0.3">
      <c r="B76" s="97">
        <v>62</v>
      </c>
      <c r="C76" s="35">
        <f t="shared" si="1"/>
        <v>0</v>
      </c>
      <c r="D76" s="35">
        <f t="shared" si="2"/>
        <v>0</v>
      </c>
      <c r="E76" s="35">
        <f t="shared" si="3"/>
        <v>0</v>
      </c>
      <c r="F76" s="35">
        <f t="shared" si="4"/>
        <v>0</v>
      </c>
    </row>
    <row r="77" spans="2:6" x14ac:dyDescent="0.3">
      <c r="B77" s="97">
        <v>63</v>
      </c>
      <c r="C77" s="35">
        <f t="shared" si="1"/>
        <v>0</v>
      </c>
      <c r="D77" s="35">
        <f t="shared" si="2"/>
        <v>0</v>
      </c>
      <c r="E77" s="35">
        <f t="shared" si="3"/>
        <v>0</v>
      </c>
      <c r="F77" s="35">
        <f t="shared" si="4"/>
        <v>0</v>
      </c>
    </row>
    <row r="78" spans="2:6" x14ac:dyDescent="0.3">
      <c r="B78" s="97">
        <v>64</v>
      </c>
      <c r="C78" s="35">
        <f t="shared" si="1"/>
        <v>0</v>
      </c>
      <c r="D78" s="35">
        <f t="shared" si="2"/>
        <v>0</v>
      </c>
      <c r="E78" s="35">
        <f t="shared" si="3"/>
        <v>0</v>
      </c>
      <c r="F78" s="35">
        <f t="shared" si="4"/>
        <v>0</v>
      </c>
    </row>
    <row r="79" spans="2:6" x14ac:dyDescent="0.3">
      <c r="B79" s="97">
        <v>65</v>
      </c>
      <c r="C79" s="35">
        <f t="shared" si="1"/>
        <v>0</v>
      </c>
      <c r="D79" s="35">
        <f t="shared" si="2"/>
        <v>0</v>
      </c>
      <c r="E79" s="35">
        <f t="shared" si="3"/>
        <v>0</v>
      </c>
      <c r="F79" s="35">
        <f t="shared" si="4"/>
        <v>0</v>
      </c>
    </row>
    <row r="80" spans="2:6" x14ac:dyDescent="0.3">
      <c r="B80" s="97">
        <v>66</v>
      </c>
      <c r="C80" s="35">
        <f t="shared" si="1"/>
        <v>0</v>
      </c>
      <c r="D80" s="35">
        <f t="shared" si="2"/>
        <v>0</v>
      </c>
      <c r="E80" s="35">
        <f t="shared" si="3"/>
        <v>0</v>
      </c>
      <c r="F80" s="35">
        <f t="shared" si="4"/>
        <v>0</v>
      </c>
    </row>
    <row r="81" spans="2:6" x14ac:dyDescent="0.3">
      <c r="B81" s="97">
        <v>67</v>
      </c>
      <c r="C81" s="35">
        <f t="shared" ref="C81:C134" si="5">IF(B81&gt;$C$10,,C80)</f>
        <v>0</v>
      </c>
      <c r="D81" s="35">
        <f t="shared" ref="D81:D134" si="6">IF(B81&gt;$C$10,,F80+C81)</f>
        <v>0</v>
      </c>
      <c r="E81" s="35">
        <f t="shared" ref="E81:E134" si="7">IF(B81&gt;$C$10,,D81*$C$6)</f>
        <v>0</v>
      </c>
      <c r="F81" s="35">
        <f t="shared" ref="F81:F134" si="8">IF(B81&gt;$C$10,,D81+E81)</f>
        <v>0</v>
      </c>
    </row>
    <row r="82" spans="2:6" x14ac:dyDescent="0.3">
      <c r="B82" s="97">
        <v>68</v>
      </c>
      <c r="C82" s="35">
        <f t="shared" si="5"/>
        <v>0</v>
      </c>
      <c r="D82" s="35">
        <f t="shared" si="6"/>
        <v>0</v>
      </c>
      <c r="E82" s="35">
        <f t="shared" si="7"/>
        <v>0</v>
      </c>
      <c r="F82" s="35">
        <f t="shared" si="8"/>
        <v>0</v>
      </c>
    </row>
    <row r="83" spans="2:6" x14ac:dyDescent="0.3">
      <c r="B83" s="97">
        <v>69</v>
      </c>
      <c r="C83" s="35">
        <f t="shared" si="5"/>
        <v>0</v>
      </c>
      <c r="D83" s="35">
        <f t="shared" si="6"/>
        <v>0</v>
      </c>
      <c r="E83" s="35">
        <f t="shared" si="7"/>
        <v>0</v>
      </c>
      <c r="F83" s="35">
        <f t="shared" si="8"/>
        <v>0</v>
      </c>
    </row>
    <row r="84" spans="2:6" x14ac:dyDescent="0.3">
      <c r="B84" s="97">
        <v>70</v>
      </c>
      <c r="C84" s="35">
        <f t="shared" si="5"/>
        <v>0</v>
      </c>
      <c r="D84" s="35">
        <f t="shared" si="6"/>
        <v>0</v>
      </c>
      <c r="E84" s="35">
        <f t="shared" si="7"/>
        <v>0</v>
      </c>
      <c r="F84" s="35">
        <f t="shared" si="8"/>
        <v>0</v>
      </c>
    </row>
    <row r="85" spans="2:6" x14ac:dyDescent="0.3">
      <c r="B85" s="97">
        <v>71</v>
      </c>
      <c r="C85" s="35">
        <f t="shared" si="5"/>
        <v>0</v>
      </c>
      <c r="D85" s="35">
        <f t="shared" si="6"/>
        <v>0</v>
      </c>
      <c r="E85" s="35">
        <f t="shared" si="7"/>
        <v>0</v>
      </c>
      <c r="F85" s="35">
        <f t="shared" si="8"/>
        <v>0</v>
      </c>
    </row>
    <row r="86" spans="2:6" x14ac:dyDescent="0.3">
      <c r="B86" s="97">
        <v>72</v>
      </c>
      <c r="C86" s="35">
        <f t="shared" si="5"/>
        <v>0</v>
      </c>
      <c r="D86" s="35">
        <f t="shared" si="6"/>
        <v>0</v>
      </c>
      <c r="E86" s="35">
        <f t="shared" si="7"/>
        <v>0</v>
      </c>
      <c r="F86" s="35">
        <f t="shared" si="8"/>
        <v>0</v>
      </c>
    </row>
    <row r="87" spans="2:6" x14ac:dyDescent="0.3">
      <c r="B87" s="97">
        <v>73</v>
      </c>
      <c r="C87" s="35">
        <f t="shared" si="5"/>
        <v>0</v>
      </c>
      <c r="D87" s="35">
        <f t="shared" si="6"/>
        <v>0</v>
      </c>
      <c r="E87" s="35">
        <f t="shared" si="7"/>
        <v>0</v>
      </c>
      <c r="F87" s="35">
        <f t="shared" si="8"/>
        <v>0</v>
      </c>
    </row>
    <row r="88" spans="2:6" x14ac:dyDescent="0.3">
      <c r="B88" s="97">
        <v>74</v>
      </c>
      <c r="C88" s="35">
        <f t="shared" si="5"/>
        <v>0</v>
      </c>
      <c r="D88" s="35">
        <f t="shared" si="6"/>
        <v>0</v>
      </c>
      <c r="E88" s="35">
        <f t="shared" si="7"/>
        <v>0</v>
      </c>
      <c r="F88" s="35">
        <f t="shared" si="8"/>
        <v>0</v>
      </c>
    </row>
    <row r="89" spans="2:6" x14ac:dyDescent="0.3">
      <c r="B89" s="97">
        <v>75</v>
      </c>
      <c r="C89" s="35">
        <f t="shared" si="5"/>
        <v>0</v>
      </c>
      <c r="D89" s="35">
        <f t="shared" si="6"/>
        <v>0</v>
      </c>
      <c r="E89" s="35">
        <f t="shared" si="7"/>
        <v>0</v>
      </c>
      <c r="F89" s="35">
        <f t="shared" si="8"/>
        <v>0</v>
      </c>
    </row>
    <row r="90" spans="2:6" x14ac:dyDescent="0.3">
      <c r="B90" s="97">
        <v>76</v>
      </c>
      <c r="C90" s="35">
        <f t="shared" si="5"/>
        <v>0</v>
      </c>
      <c r="D90" s="35">
        <f t="shared" si="6"/>
        <v>0</v>
      </c>
      <c r="E90" s="35">
        <f t="shared" si="7"/>
        <v>0</v>
      </c>
      <c r="F90" s="35">
        <f t="shared" si="8"/>
        <v>0</v>
      </c>
    </row>
    <row r="91" spans="2:6" x14ac:dyDescent="0.3">
      <c r="B91" s="97">
        <v>77</v>
      </c>
      <c r="C91" s="35">
        <f t="shared" si="5"/>
        <v>0</v>
      </c>
      <c r="D91" s="35">
        <f t="shared" si="6"/>
        <v>0</v>
      </c>
      <c r="E91" s="35">
        <f t="shared" si="7"/>
        <v>0</v>
      </c>
      <c r="F91" s="35">
        <f t="shared" si="8"/>
        <v>0</v>
      </c>
    </row>
    <row r="92" spans="2:6" x14ac:dyDescent="0.3">
      <c r="B92" s="97">
        <v>78</v>
      </c>
      <c r="C92" s="35">
        <f t="shared" si="5"/>
        <v>0</v>
      </c>
      <c r="D92" s="35">
        <f t="shared" si="6"/>
        <v>0</v>
      </c>
      <c r="E92" s="35">
        <f t="shared" si="7"/>
        <v>0</v>
      </c>
      <c r="F92" s="35">
        <f t="shared" si="8"/>
        <v>0</v>
      </c>
    </row>
    <row r="93" spans="2:6" x14ac:dyDescent="0.3">
      <c r="B93" s="97">
        <v>79</v>
      </c>
      <c r="C93" s="35">
        <f t="shared" si="5"/>
        <v>0</v>
      </c>
      <c r="D93" s="35">
        <f t="shared" si="6"/>
        <v>0</v>
      </c>
      <c r="E93" s="35">
        <f t="shared" si="7"/>
        <v>0</v>
      </c>
      <c r="F93" s="35">
        <f t="shared" si="8"/>
        <v>0</v>
      </c>
    </row>
    <row r="94" spans="2:6" x14ac:dyDescent="0.3">
      <c r="B94" s="97">
        <v>80</v>
      </c>
      <c r="C94" s="35">
        <f t="shared" si="5"/>
        <v>0</v>
      </c>
      <c r="D94" s="35">
        <f t="shared" si="6"/>
        <v>0</v>
      </c>
      <c r="E94" s="35">
        <f t="shared" si="7"/>
        <v>0</v>
      </c>
      <c r="F94" s="35">
        <f t="shared" si="8"/>
        <v>0</v>
      </c>
    </row>
    <row r="95" spans="2:6" x14ac:dyDescent="0.3">
      <c r="B95" s="97">
        <v>81</v>
      </c>
      <c r="C95" s="35">
        <f t="shared" si="5"/>
        <v>0</v>
      </c>
      <c r="D95" s="35">
        <f t="shared" si="6"/>
        <v>0</v>
      </c>
      <c r="E95" s="35">
        <f t="shared" si="7"/>
        <v>0</v>
      </c>
      <c r="F95" s="35">
        <f t="shared" si="8"/>
        <v>0</v>
      </c>
    </row>
    <row r="96" spans="2:6" x14ac:dyDescent="0.3">
      <c r="B96" s="97">
        <v>82</v>
      </c>
      <c r="C96" s="35">
        <f t="shared" si="5"/>
        <v>0</v>
      </c>
      <c r="D96" s="35">
        <f t="shared" si="6"/>
        <v>0</v>
      </c>
      <c r="E96" s="35">
        <f t="shared" si="7"/>
        <v>0</v>
      </c>
      <c r="F96" s="35">
        <f t="shared" si="8"/>
        <v>0</v>
      </c>
    </row>
    <row r="97" spans="2:6" x14ac:dyDescent="0.3">
      <c r="B97" s="97">
        <v>83</v>
      </c>
      <c r="C97" s="35">
        <f t="shared" si="5"/>
        <v>0</v>
      </c>
      <c r="D97" s="35">
        <f t="shared" si="6"/>
        <v>0</v>
      </c>
      <c r="E97" s="35">
        <f t="shared" si="7"/>
        <v>0</v>
      </c>
      <c r="F97" s="35">
        <f t="shared" si="8"/>
        <v>0</v>
      </c>
    </row>
    <row r="98" spans="2:6" x14ac:dyDescent="0.3">
      <c r="B98" s="97">
        <v>84</v>
      </c>
      <c r="C98" s="35">
        <f t="shared" si="5"/>
        <v>0</v>
      </c>
      <c r="D98" s="35">
        <f t="shared" si="6"/>
        <v>0</v>
      </c>
      <c r="E98" s="35">
        <f t="shared" si="7"/>
        <v>0</v>
      </c>
      <c r="F98" s="35">
        <f t="shared" si="8"/>
        <v>0</v>
      </c>
    </row>
    <row r="99" spans="2:6" x14ac:dyDescent="0.3">
      <c r="B99" s="97">
        <v>85</v>
      </c>
      <c r="C99" s="35">
        <f t="shared" si="5"/>
        <v>0</v>
      </c>
      <c r="D99" s="35">
        <f t="shared" si="6"/>
        <v>0</v>
      </c>
      <c r="E99" s="35">
        <f t="shared" si="7"/>
        <v>0</v>
      </c>
      <c r="F99" s="35">
        <f t="shared" si="8"/>
        <v>0</v>
      </c>
    </row>
    <row r="100" spans="2:6" x14ac:dyDescent="0.3">
      <c r="B100" s="97">
        <v>86</v>
      </c>
      <c r="C100" s="35">
        <f t="shared" si="5"/>
        <v>0</v>
      </c>
      <c r="D100" s="35">
        <f t="shared" si="6"/>
        <v>0</v>
      </c>
      <c r="E100" s="35">
        <f t="shared" si="7"/>
        <v>0</v>
      </c>
      <c r="F100" s="35">
        <f t="shared" si="8"/>
        <v>0</v>
      </c>
    </row>
    <row r="101" spans="2:6" x14ac:dyDescent="0.3">
      <c r="B101" s="97">
        <v>87</v>
      </c>
      <c r="C101" s="35">
        <f t="shared" si="5"/>
        <v>0</v>
      </c>
      <c r="D101" s="35">
        <f t="shared" si="6"/>
        <v>0</v>
      </c>
      <c r="E101" s="35">
        <f t="shared" si="7"/>
        <v>0</v>
      </c>
      <c r="F101" s="35">
        <f t="shared" si="8"/>
        <v>0</v>
      </c>
    </row>
    <row r="102" spans="2:6" x14ac:dyDescent="0.3">
      <c r="B102" s="97">
        <v>88</v>
      </c>
      <c r="C102" s="35">
        <f t="shared" si="5"/>
        <v>0</v>
      </c>
      <c r="D102" s="35">
        <f t="shared" si="6"/>
        <v>0</v>
      </c>
      <c r="E102" s="35">
        <f t="shared" si="7"/>
        <v>0</v>
      </c>
      <c r="F102" s="35">
        <f t="shared" si="8"/>
        <v>0</v>
      </c>
    </row>
    <row r="103" spans="2:6" x14ac:dyDescent="0.3">
      <c r="B103" s="97">
        <v>89</v>
      </c>
      <c r="C103" s="35">
        <f t="shared" si="5"/>
        <v>0</v>
      </c>
      <c r="D103" s="35">
        <f t="shared" si="6"/>
        <v>0</v>
      </c>
      <c r="E103" s="35">
        <f t="shared" si="7"/>
        <v>0</v>
      </c>
      <c r="F103" s="35">
        <f t="shared" si="8"/>
        <v>0</v>
      </c>
    </row>
    <row r="104" spans="2:6" x14ac:dyDescent="0.3">
      <c r="B104" s="97">
        <v>90</v>
      </c>
      <c r="C104" s="35">
        <f t="shared" si="5"/>
        <v>0</v>
      </c>
      <c r="D104" s="35">
        <f t="shared" si="6"/>
        <v>0</v>
      </c>
      <c r="E104" s="35">
        <f t="shared" si="7"/>
        <v>0</v>
      </c>
      <c r="F104" s="35">
        <f t="shared" si="8"/>
        <v>0</v>
      </c>
    </row>
    <row r="105" spans="2:6" x14ac:dyDescent="0.3">
      <c r="B105" s="97">
        <v>91</v>
      </c>
      <c r="C105" s="35">
        <f t="shared" si="5"/>
        <v>0</v>
      </c>
      <c r="D105" s="35">
        <f t="shared" si="6"/>
        <v>0</v>
      </c>
      <c r="E105" s="35">
        <f t="shared" si="7"/>
        <v>0</v>
      </c>
      <c r="F105" s="35">
        <f t="shared" si="8"/>
        <v>0</v>
      </c>
    </row>
    <row r="106" spans="2:6" x14ac:dyDescent="0.3">
      <c r="B106" s="97">
        <v>92</v>
      </c>
      <c r="C106" s="35">
        <f t="shared" si="5"/>
        <v>0</v>
      </c>
      <c r="D106" s="35">
        <f t="shared" si="6"/>
        <v>0</v>
      </c>
      <c r="E106" s="35">
        <f t="shared" si="7"/>
        <v>0</v>
      </c>
      <c r="F106" s="35">
        <f t="shared" si="8"/>
        <v>0</v>
      </c>
    </row>
    <row r="107" spans="2:6" x14ac:dyDescent="0.3">
      <c r="B107" s="97">
        <v>93</v>
      </c>
      <c r="C107" s="35">
        <f t="shared" si="5"/>
        <v>0</v>
      </c>
      <c r="D107" s="35">
        <f t="shared" si="6"/>
        <v>0</v>
      </c>
      <c r="E107" s="35">
        <f t="shared" si="7"/>
        <v>0</v>
      </c>
      <c r="F107" s="35">
        <f t="shared" si="8"/>
        <v>0</v>
      </c>
    </row>
    <row r="108" spans="2:6" x14ac:dyDescent="0.3">
      <c r="B108" s="97">
        <v>94</v>
      </c>
      <c r="C108" s="35">
        <f t="shared" si="5"/>
        <v>0</v>
      </c>
      <c r="D108" s="35">
        <f t="shared" si="6"/>
        <v>0</v>
      </c>
      <c r="E108" s="35">
        <f t="shared" si="7"/>
        <v>0</v>
      </c>
      <c r="F108" s="35">
        <f t="shared" si="8"/>
        <v>0</v>
      </c>
    </row>
    <row r="109" spans="2:6" x14ac:dyDescent="0.3">
      <c r="B109" s="97">
        <v>95</v>
      </c>
      <c r="C109" s="35">
        <f t="shared" si="5"/>
        <v>0</v>
      </c>
      <c r="D109" s="35">
        <f t="shared" si="6"/>
        <v>0</v>
      </c>
      <c r="E109" s="35">
        <f t="shared" si="7"/>
        <v>0</v>
      </c>
      <c r="F109" s="35">
        <f t="shared" si="8"/>
        <v>0</v>
      </c>
    </row>
    <row r="110" spans="2:6" x14ac:dyDescent="0.3">
      <c r="B110" s="97">
        <v>96</v>
      </c>
      <c r="C110" s="35">
        <f t="shared" si="5"/>
        <v>0</v>
      </c>
      <c r="D110" s="35">
        <f t="shared" si="6"/>
        <v>0</v>
      </c>
      <c r="E110" s="35">
        <f t="shared" si="7"/>
        <v>0</v>
      </c>
      <c r="F110" s="35">
        <f t="shared" si="8"/>
        <v>0</v>
      </c>
    </row>
    <row r="111" spans="2:6" x14ac:dyDescent="0.3">
      <c r="B111" s="97">
        <v>97</v>
      </c>
      <c r="C111" s="35">
        <f t="shared" si="5"/>
        <v>0</v>
      </c>
      <c r="D111" s="35">
        <f t="shared" si="6"/>
        <v>0</v>
      </c>
      <c r="E111" s="35">
        <f t="shared" si="7"/>
        <v>0</v>
      </c>
      <c r="F111" s="35">
        <f t="shared" si="8"/>
        <v>0</v>
      </c>
    </row>
    <row r="112" spans="2:6" x14ac:dyDescent="0.3">
      <c r="B112" s="97">
        <v>98</v>
      </c>
      <c r="C112" s="35">
        <f t="shared" si="5"/>
        <v>0</v>
      </c>
      <c r="D112" s="35">
        <f t="shared" si="6"/>
        <v>0</v>
      </c>
      <c r="E112" s="35">
        <f t="shared" si="7"/>
        <v>0</v>
      </c>
      <c r="F112" s="35">
        <f t="shared" si="8"/>
        <v>0</v>
      </c>
    </row>
    <row r="113" spans="2:6" x14ac:dyDescent="0.3">
      <c r="B113" s="97">
        <v>99</v>
      </c>
      <c r="C113" s="35">
        <f t="shared" si="5"/>
        <v>0</v>
      </c>
      <c r="D113" s="35">
        <f t="shared" si="6"/>
        <v>0</v>
      </c>
      <c r="E113" s="35">
        <f t="shared" si="7"/>
        <v>0</v>
      </c>
      <c r="F113" s="35">
        <f t="shared" si="8"/>
        <v>0</v>
      </c>
    </row>
    <row r="114" spans="2:6" x14ac:dyDescent="0.3">
      <c r="B114" s="97">
        <v>100</v>
      </c>
      <c r="C114" s="35">
        <f t="shared" si="5"/>
        <v>0</v>
      </c>
      <c r="D114" s="35">
        <f t="shared" si="6"/>
        <v>0</v>
      </c>
      <c r="E114" s="35">
        <f t="shared" si="7"/>
        <v>0</v>
      </c>
      <c r="F114" s="35">
        <f t="shared" si="8"/>
        <v>0</v>
      </c>
    </row>
    <row r="115" spans="2:6" x14ac:dyDescent="0.3">
      <c r="B115" s="97">
        <v>101</v>
      </c>
      <c r="C115" s="35">
        <f t="shared" si="5"/>
        <v>0</v>
      </c>
      <c r="D115" s="35">
        <f t="shared" si="6"/>
        <v>0</v>
      </c>
      <c r="E115" s="35">
        <f t="shared" si="7"/>
        <v>0</v>
      </c>
      <c r="F115" s="35">
        <f t="shared" si="8"/>
        <v>0</v>
      </c>
    </row>
    <row r="116" spans="2:6" x14ac:dyDescent="0.3">
      <c r="B116" s="97">
        <v>102</v>
      </c>
      <c r="C116" s="35">
        <f t="shared" si="5"/>
        <v>0</v>
      </c>
      <c r="D116" s="35">
        <f t="shared" si="6"/>
        <v>0</v>
      </c>
      <c r="E116" s="35">
        <f t="shared" si="7"/>
        <v>0</v>
      </c>
      <c r="F116" s="35">
        <f t="shared" si="8"/>
        <v>0</v>
      </c>
    </row>
    <row r="117" spans="2:6" x14ac:dyDescent="0.3">
      <c r="B117" s="97">
        <v>103</v>
      </c>
      <c r="C117" s="35">
        <f t="shared" si="5"/>
        <v>0</v>
      </c>
      <c r="D117" s="35">
        <f t="shared" si="6"/>
        <v>0</v>
      </c>
      <c r="E117" s="35">
        <f t="shared" si="7"/>
        <v>0</v>
      </c>
      <c r="F117" s="35">
        <f t="shared" si="8"/>
        <v>0</v>
      </c>
    </row>
    <row r="118" spans="2:6" x14ac:dyDescent="0.3">
      <c r="B118" s="97">
        <v>104</v>
      </c>
      <c r="C118" s="35">
        <f t="shared" si="5"/>
        <v>0</v>
      </c>
      <c r="D118" s="35">
        <f t="shared" si="6"/>
        <v>0</v>
      </c>
      <c r="E118" s="35">
        <f t="shared" si="7"/>
        <v>0</v>
      </c>
      <c r="F118" s="35">
        <f t="shared" si="8"/>
        <v>0</v>
      </c>
    </row>
    <row r="119" spans="2:6" x14ac:dyDescent="0.3">
      <c r="B119" s="97">
        <v>105</v>
      </c>
      <c r="C119" s="35">
        <f t="shared" si="5"/>
        <v>0</v>
      </c>
      <c r="D119" s="35">
        <f t="shared" si="6"/>
        <v>0</v>
      </c>
      <c r="E119" s="35">
        <f t="shared" si="7"/>
        <v>0</v>
      </c>
      <c r="F119" s="35">
        <f t="shared" si="8"/>
        <v>0</v>
      </c>
    </row>
    <row r="120" spans="2:6" x14ac:dyDescent="0.3">
      <c r="B120" s="97">
        <v>106</v>
      </c>
      <c r="C120" s="35">
        <f t="shared" si="5"/>
        <v>0</v>
      </c>
      <c r="D120" s="35">
        <f t="shared" si="6"/>
        <v>0</v>
      </c>
      <c r="E120" s="35">
        <f t="shared" si="7"/>
        <v>0</v>
      </c>
      <c r="F120" s="35">
        <f t="shared" si="8"/>
        <v>0</v>
      </c>
    </row>
    <row r="121" spans="2:6" x14ac:dyDescent="0.3">
      <c r="B121" s="97">
        <v>107</v>
      </c>
      <c r="C121" s="35">
        <f t="shared" si="5"/>
        <v>0</v>
      </c>
      <c r="D121" s="35">
        <f t="shared" si="6"/>
        <v>0</v>
      </c>
      <c r="E121" s="35">
        <f t="shared" si="7"/>
        <v>0</v>
      </c>
      <c r="F121" s="35">
        <f t="shared" si="8"/>
        <v>0</v>
      </c>
    </row>
    <row r="122" spans="2:6" x14ac:dyDescent="0.3">
      <c r="B122" s="97">
        <v>108</v>
      </c>
      <c r="C122" s="35">
        <f t="shared" si="5"/>
        <v>0</v>
      </c>
      <c r="D122" s="35">
        <f t="shared" si="6"/>
        <v>0</v>
      </c>
      <c r="E122" s="35">
        <f t="shared" si="7"/>
        <v>0</v>
      </c>
      <c r="F122" s="35">
        <f t="shared" si="8"/>
        <v>0</v>
      </c>
    </row>
    <row r="123" spans="2:6" x14ac:dyDescent="0.3">
      <c r="B123" s="97">
        <v>109</v>
      </c>
      <c r="C123" s="35">
        <f t="shared" si="5"/>
        <v>0</v>
      </c>
      <c r="D123" s="35">
        <f t="shared" si="6"/>
        <v>0</v>
      </c>
      <c r="E123" s="35">
        <f t="shared" si="7"/>
        <v>0</v>
      </c>
      <c r="F123" s="35">
        <f t="shared" si="8"/>
        <v>0</v>
      </c>
    </row>
    <row r="124" spans="2:6" x14ac:dyDescent="0.3">
      <c r="B124" s="97">
        <v>110</v>
      </c>
      <c r="C124" s="35">
        <f t="shared" si="5"/>
        <v>0</v>
      </c>
      <c r="D124" s="35">
        <f t="shared" si="6"/>
        <v>0</v>
      </c>
      <c r="E124" s="35">
        <f t="shared" si="7"/>
        <v>0</v>
      </c>
      <c r="F124" s="35">
        <f t="shared" si="8"/>
        <v>0</v>
      </c>
    </row>
    <row r="125" spans="2:6" x14ac:dyDescent="0.3">
      <c r="B125" s="97">
        <v>111</v>
      </c>
      <c r="C125" s="35">
        <f t="shared" si="5"/>
        <v>0</v>
      </c>
      <c r="D125" s="35">
        <f t="shared" si="6"/>
        <v>0</v>
      </c>
      <c r="E125" s="35">
        <f t="shared" si="7"/>
        <v>0</v>
      </c>
      <c r="F125" s="35">
        <f t="shared" si="8"/>
        <v>0</v>
      </c>
    </row>
    <row r="126" spans="2:6" x14ac:dyDescent="0.3">
      <c r="B126" s="97">
        <v>112</v>
      </c>
      <c r="C126" s="35">
        <f t="shared" si="5"/>
        <v>0</v>
      </c>
      <c r="D126" s="35">
        <f t="shared" si="6"/>
        <v>0</v>
      </c>
      <c r="E126" s="35">
        <f t="shared" si="7"/>
        <v>0</v>
      </c>
      <c r="F126" s="35">
        <f t="shared" si="8"/>
        <v>0</v>
      </c>
    </row>
    <row r="127" spans="2:6" x14ac:dyDescent="0.3">
      <c r="B127" s="97">
        <v>113</v>
      </c>
      <c r="C127" s="35">
        <f t="shared" si="5"/>
        <v>0</v>
      </c>
      <c r="D127" s="35">
        <f t="shared" si="6"/>
        <v>0</v>
      </c>
      <c r="E127" s="35">
        <f t="shared" si="7"/>
        <v>0</v>
      </c>
      <c r="F127" s="35">
        <f t="shared" si="8"/>
        <v>0</v>
      </c>
    </row>
    <row r="128" spans="2:6" x14ac:dyDescent="0.3">
      <c r="B128" s="97">
        <v>114</v>
      </c>
      <c r="C128" s="35">
        <f t="shared" si="5"/>
        <v>0</v>
      </c>
      <c r="D128" s="35">
        <f t="shared" si="6"/>
        <v>0</v>
      </c>
      <c r="E128" s="35">
        <f t="shared" si="7"/>
        <v>0</v>
      </c>
      <c r="F128" s="35">
        <f t="shared" si="8"/>
        <v>0</v>
      </c>
    </row>
    <row r="129" spans="2:6" x14ac:dyDescent="0.3">
      <c r="B129" s="97">
        <v>115</v>
      </c>
      <c r="C129" s="35">
        <f t="shared" si="5"/>
        <v>0</v>
      </c>
      <c r="D129" s="35">
        <f t="shared" si="6"/>
        <v>0</v>
      </c>
      <c r="E129" s="35">
        <f t="shared" si="7"/>
        <v>0</v>
      </c>
      <c r="F129" s="35">
        <f t="shared" si="8"/>
        <v>0</v>
      </c>
    </row>
    <row r="130" spans="2:6" x14ac:dyDescent="0.3">
      <c r="B130" s="97">
        <v>116</v>
      </c>
      <c r="C130" s="35">
        <f t="shared" si="5"/>
        <v>0</v>
      </c>
      <c r="D130" s="35">
        <f t="shared" si="6"/>
        <v>0</v>
      </c>
      <c r="E130" s="35">
        <f t="shared" si="7"/>
        <v>0</v>
      </c>
      <c r="F130" s="35">
        <f t="shared" si="8"/>
        <v>0</v>
      </c>
    </row>
    <row r="131" spans="2:6" x14ac:dyDescent="0.3">
      <c r="B131" s="97">
        <v>117</v>
      </c>
      <c r="C131" s="35">
        <f t="shared" si="5"/>
        <v>0</v>
      </c>
      <c r="D131" s="35">
        <f t="shared" si="6"/>
        <v>0</v>
      </c>
      <c r="E131" s="35">
        <f t="shared" si="7"/>
        <v>0</v>
      </c>
      <c r="F131" s="35">
        <f t="shared" si="8"/>
        <v>0</v>
      </c>
    </row>
    <row r="132" spans="2:6" x14ac:dyDescent="0.3">
      <c r="B132" s="97">
        <v>118</v>
      </c>
      <c r="C132" s="35">
        <f t="shared" si="5"/>
        <v>0</v>
      </c>
      <c r="D132" s="35">
        <f t="shared" si="6"/>
        <v>0</v>
      </c>
      <c r="E132" s="35">
        <f t="shared" si="7"/>
        <v>0</v>
      </c>
      <c r="F132" s="35">
        <f t="shared" si="8"/>
        <v>0</v>
      </c>
    </row>
    <row r="133" spans="2:6" x14ac:dyDescent="0.3">
      <c r="B133" s="97">
        <v>119</v>
      </c>
      <c r="C133" s="35">
        <f t="shared" si="5"/>
        <v>0</v>
      </c>
      <c r="D133" s="35">
        <f t="shared" si="6"/>
        <v>0</v>
      </c>
      <c r="E133" s="35">
        <f t="shared" si="7"/>
        <v>0</v>
      </c>
      <c r="F133" s="35">
        <f t="shared" si="8"/>
        <v>0</v>
      </c>
    </row>
    <row r="134" spans="2:6" x14ac:dyDescent="0.3">
      <c r="B134" s="97">
        <v>120</v>
      </c>
      <c r="C134" s="35">
        <f t="shared" si="5"/>
        <v>0</v>
      </c>
      <c r="D134" s="35">
        <f t="shared" si="6"/>
        <v>0</v>
      </c>
      <c r="E134" s="35">
        <f t="shared" si="7"/>
        <v>0</v>
      </c>
      <c r="F134" s="35">
        <f t="shared" si="8"/>
        <v>0</v>
      </c>
    </row>
    <row r="135" spans="2:6" x14ac:dyDescent="0.3">
      <c r="C135" s="128"/>
      <c r="D135" s="128"/>
      <c r="E135" s="129"/>
      <c r="F135" s="128"/>
    </row>
    <row r="136" spans="2:6" x14ac:dyDescent="0.3">
      <c r="C136" s="128"/>
      <c r="D136" s="128"/>
      <c r="E136" s="129"/>
      <c r="F136" s="128"/>
    </row>
    <row r="137" spans="2:6" x14ac:dyDescent="0.3">
      <c r="C137" s="128"/>
      <c r="D137" s="128"/>
      <c r="E137" s="129"/>
      <c r="F137" s="128"/>
    </row>
    <row r="138" spans="2:6" x14ac:dyDescent="0.3">
      <c r="C138" s="128"/>
      <c r="D138" s="128"/>
      <c r="E138" s="129"/>
      <c r="F138" s="128"/>
    </row>
    <row r="139" spans="2:6" x14ac:dyDescent="0.3">
      <c r="C139" s="128"/>
      <c r="D139" s="128"/>
      <c r="E139" s="129"/>
      <c r="F139" s="128"/>
    </row>
  </sheetData>
  <mergeCells count="2">
    <mergeCell ref="B1:E1"/>
    <mergeCell ref="B3:C3"/>
  </mergeCells>
  <conditionalFormatting sqref="B15:F134">
    <cfRule type="expression" dxfId="1" priority="1">
      <formula>$B15=$C$10</formula>
    </cfRule>
    <cfRule type="expression" dxfId="0" priority="2">
      <formula>$B15&gt;$C$10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9735C-8B6E-4D01-BDC8-F134EC9D296B}">
  <dimension ref="B1:F10"/>
  <sheetViews>
    <sheetView tabSelected="1" workbookViewId="0">
      <selection activeCell="B14" sqref="B14"/>
    </sheetView>
  </sheetViews>
  <sheetFormatPr baseColWidth="10" defaultRowHeight="14.4" x14ac:dyDescent="0.3"/>
  <cols>
    <col min="2" max="2" width="18.109375" bestFit="1" customWidth="1"/>
    <col min="3" max="4" width="14.77734375" bestFit="1" customWidth="1"/>
  </cols>
  <sheetData>
    <row r="1" spans="2:6" ht="18" x14ac:dyDescent="0.35">
      <c r="B1" s="159" t="s">
        <v>73</v>
      </c>
      <c r="C1" s="159"/>
      <c r="D1" s="159"/>
      <c r="E1" s="159"/>
      <c r="F1" s="159"/>
    </row>
    <row r="2" spans="2:6" ht="18.600000000000001" thickBot="1" x14ac:dyDescent="0.4">
      <c r="B2" s="159" t="s">
        <v>74</v>
      </c>
      <c r="C2" s="159"/>
      <c r="D2" s="159"/>
      <c r="E2" s="159"/>
      <c r="F2" s="159"/>
    </row>
    <row r="3" spans="2:6" x14ac:dyDescent="0.3">
      <c r="B3" s="137" t="s">
        <v>11</v>
      </c>
      <c r="C3" s="138"/>
      <c r="D3" s="108" t="s">
        <v>36</v>
      </c>
    </row>
    <row r="4" spans="2:6" x14ac:dyDescent="0.3">
      <c r="B4" s="130" t="s">
        <v>3</v>
      </c>
      <c r="C4" s="73"/>
      <c r="D4" s="27" t="e">
        <f>C5/(C7/C8)</f>
        <v>#DIV/0!</v>
      </c>
      <c r="E4" s="160"/>
      <c r="F4" s="156"/>
    </row>
    <row r="5" spans="2:6" x14ac:dyDescent="0.3">
      <c r="B5" s="130" t="s">
        <v>75</v>
      </c>
      <c r="C5" s="73"/>
      <c r="D5" s="27" t="e">
        <f>C4*(C7/C8)</f>
        <v>#DIV/0!</v>
      </c>
    </row>
    <row r="6" spans="2:6" x14ac:dyDescent="0.3">
      <c r="B6" s="130" t="s">
        <v>51</v>
      </c>
      <c r="C6" s="132" t="e">
        <f>C7/C8</f>
        <v>#DIV/0!</v>
      </c>
      <c r="D6" s="133" t="e">
        <f>D7/D8</f>
        <v>#DIV/0!</v>
      </c>
    </row>
    <row r="7" spans="2:6" x14ac:dyDescent="0.3">
      <c r="B7" s="130" t="s">
        <v>1</v>
      </c>
      <c r="C7" s="134"/>
      <c r="D7" s="133" t="e">
        <f>(C5/C4)*C8</f>
        <v>#DIV/0!</v>
      </c>
    </row>
    <row r="8" spans="2:6" x14ac:dyDescent="0.3">
      <c r="B8" s="130" t="s">
        <v>27</v>
      </c>
      <c r="C8" s="135"/>
      <c r="D8" s="136" t="e">
        <f>C7/(C5/C4)</f>
        <v>#DIV/0!</v>
      </c>
    </row>
    <row r="9" spans="2:6" x14ac:dyDescent="0.3">
      <c r="B9" s="130" t="s">
        <v>76</v>
      </c>
      <c r="C9" s="135"/>
      <c r="D9" s="136">
        <f>C9</f>
        <v>0</v>
      </c>
    </row>
    <row r="10" spans="2:6" ht="15" thickBot="1" x14ac:dyDescent="0.35">
      <c r="B10" s="131" t="s">
        <v>77</v>
      </c>
      <c r="C10" s="87">
        <f>C8*C9</f>
        <v>0</v>
      </c>
      <c r="D10" s="88">
        <f>C8*C9</f>
        <v>0</v>
      </c>
    </row>
  </sheetData>
  <mergeCells count="4">
    <mergeCell ref="B1:F1"/>
    <mergeCell ref="B2:F2"/>
    <mergeCell ref="B3:C3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5DFA9-67E4-4B37-B1C3-DE8032EEDAAC}">
  <sheetPr codeName="Hoja2"/>
  <dimension ref="A1:H21"/>
  <sheetViews>
    <sheetView zoomScale="115" zoomScaleNormal="115" workbookViewId="0">
      <selection activeCell="A11" sqref="A11:B11"/>
    </sheetView>
  </sheetViews>
  <sheetFormatPr baseColWidth="10" defaultRowHeight="14.4" x14ac:dyDescent="0.3"/>
  <cols>
    <col min="1" max="1" width="13.5546875" bestFit="1" customWidth="1"/>
    <col min="2" max="2" width="12.33203125" bestFit="1" customWidth="1"/>
    <col min="6" max="6" width="14.77734375" bestFit="1" customWidth="1"/>
    <col min="7" max="7" width="12.5546875" bestFit="1" customWidth="1"/>
  </cols>
  <sheetData>
    <row r="1" spans="1:8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x14ac:dyDescent="0.3">
      <c r="A2" s="147"/>
      <c r="B2" s="147"/>
      <c r="C2" s="147"/>
      <c r="D2" s="147"/>
      <c r="E2" s="147"/>
      <c r="F2" s="147"/>
      <c r="G2" s="147"/>
      <c r="H2" s="147"/>
    </row>
    <row r="11" spans="1:8" ht="15" thickBot="1" x14ac:dyDescent="0.35">
      <c r="A11" s="175" t="s">
        <v>11</v>
      </c>
      <c r="B11" s="175"/>
    </row>
    <row r="12" spans="1:8" x14ac:dyDescent="0.3">
      <c r="A12" s="52" t="s">
        <v>1</v>
      </c>
      <c r="B12" s="161">
        <v>3.5000000000000003E-2</v>
      </c>
      <c r="C12" t="s">
        <v>79</v>
      </c>
      <c r="E12" s="148" t="s">
        <v>0</v>
      </c>
      <c r="F12" s="149"/>
      <c r="G12" s="150"/>
    </row>
    <row r="13" spans="1:8" x14ac:dyDescent="0.3">
      <c r="A13" s="52" t="s">
        <v>78</v>
      </c>
      <c r="B13" s="177">
        <f>(B12*2)/360</f>
        <v>1.9444444444444446E-4</v>
      </c>
      <c r="C13" t="s">
        <v>80</v>
      </c>
      <c r="E13" s="24" t="s">
        <v>10</v>
      </c>
      <c r="F13" s="9" t="s">
        <v>11</v>
      </c>
      <c r="G13" s="25" t="s">
        <v>14</v>
      </c>
    </row>
    <row r="14" spans="1:8" x14ac:dyDescent="0.3">
      <c r="A14" s="52" t="s">
        <v>3</v>
      </c>
      <c r="B14" s="168" t="s">
        <v>2</v>
      </c>
      <c r="E14" s="26" t="s">
        <v>6</v>
      </c>
      <c r="F14" s="3">
        <v>109000</v>
      </c>
      <c r="G14" s="27">
        <f>F15*(1+(F16*F19))</f>
        <v>109000.00217361112</v>
      </c>
    </row>
    <row r="15" spans="1:8" x14ac:dyDescent="0.3">
      <c r="A15" s="52" t="s">
        <v>6</v>
      </c>
      <c r="B15" s="168">
        <v>109000</v>
      </c>
      <c r="E15" s="26" t="s">
        <v>3</v>
      </c>
      <c r="F15" s="5">
        <v>102521.23</v>
      </c>
      <c r="G15" s="27">
        <f>F14*((1+(F16*F19))^(-1))</f>
        <v>102521.22795558457</v>
      </c>
    </row>
    <row r="16" spans="1:8" x14ac:dyDescent="0.3">
      <c r="A16" s="52" t="s">
        <v>23</v>
      </c>
      <c r="B16" s="4">
        <v>109000</v>
      </c>
      <c r="E16" s="26" t="s">
        <v>1</v>
      </c>
      <c r="F16" s="6">
        <f>B13</f>
        <v>1.9444444444444446E-4</v>
      </c>
      <c r="G16" s="28">
        <f>((F14/F15)-1)/F19</f>
        <v>1.9444437920884255E-4</v>
      </c>
    </row>
    <row r="17" spans="1:7" x14ac:dyDescent="0.3">
      <c r="A17" s="52" t="s">
        <v>7</v>
      </c>
      <c r="B17" s="178">
        <v>43902</v>
      </c>
      <c r="E17" s="26" t="s">
        <v>9</v>
      </c>
      <c r="F17" s="7">
        <v>360</v>
      </c>
      <c r="G17" s="29">
        <f>G19/F18</f>
        <v>359.99987922094277</v>
      </c>
    </row>
    <row r="18" spans="1:7" x14ac:dyDescent="0.3">
      <c r="A18" s="52" t="s">
        <v>8</v>
      </c>
      <c r="B18" s="178">
        <v>44227</v>
      </c>
      <c r="E18" s="26" t="s">
        <v>12</v>
      </c>
      <c r="F18" s="8">
        <f>325/360</f>
        <v>0.90277777777777779</v>
      </c>
      <c r="G18" s="30">
        <f>G19*F17</f>
        <v>116999.96074680639</v>
      </c>
    </row>
    <row r="19" spans="1:7" x14ac:dyDescent="0.3">
      <c r="A19" s="52" t="s">
        <v>9</v>
      </c>
      <c r="B19" s="66">
        <f>B18-B17</f>
        <v>325</v>
      </c>
      <c r="E19" s="26" t="s">
        <v>13</v>
      </c>
      <c r="F19" s="14">
        <f>F17*F18</f>
        <v>325</v>
      </c>
      <c r="G19" s="30">
        <f>((F14/F15)-1)/F16</f>
        <v>324.99989096335111</v>
      </c>
    </row>
    <row r="20" spans="1:7" ht="15" thickBot="1" x14ac:dyDescent="0.35">
      <c r="E20" s="31" t="s">
        <v>22</v>
      </c>
      <c r="F20" s="32"/>
      <c r="G20" s="33">
        <f>F15*F16*F19</f>
        <v>6478.7721736111116</v>
      </c>
    </row>
    <row r="21" spans="1:7" x14ac:dyDescent="0.3">
      <c r="A21" t="s">
        <v>81</v>
      </c>
      <c r="B21" t="s">
        <v>82</v>
      </c>
    </row>
  </sheetData>
  <mergeCells count="3">
    <mergeCell ref="A1:H2"/>
    <mergeCell ref="E12:G12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849D5-C1F9-4C82-9015-11FD50D0D9D7}">
  <sheetPr codeName="Hoja3"/>
  <dimension ref="A1:I30"/>
  <sheetViews>
    <sheetView topLeftCell="A4" zoomScale="115" zoomScaleNormal="115" workbookViewId="0">
      <selection activeCell="D17" sqref="D17"/>
    </sheetView>
  </sheetViews>
  <sheetFormatPr baseColWidth="10" defaultRowHeight="14.4" x14ac:dyDescent="0.3"/>
  <cols>
    <col min="1" max="1" width="13.5546875" bestFit="1" customWidth="1"/>
    <col min="2" max="2" width="12.33203125" bestFit="1" customWidth="1"/>
    <col min="3" max="3" width="15.109375" bestFit="1" customWidth="1"/>
    <col min="6" max="6" width="14.77734375" bestFit="1" customWidth="1"/>
  </cols>
  <sheetData>
    <row r="1" spans="1:9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9" x14ac:dyDescent="0.3">
      <c r="A2" s="147"/>
      <c r="B2" s="147"/>
      <c r="C2" s="147"/>
      <c r="D2" s="147"/>
      <c r="E2" s="147"/>
      <c r="F2" s="147"/>
      <c r="G2" s="147"/>
      <c r="H2" s="147"/>
    </row>
    <row r="11" spans="1:9" ht="15" thickBot="1" x14ac:dyDescent="0.35">
      <c r="A11" s="176" t="s">
        <v>11</v>
      </c>
      <c r="B11" s="174"/>
      <c r="C11" s="174"/>
    </row>
    <row r="12" spans="1:9" x14ac:dyDescent="0.3">
      <c r="A12" s="52" t="s">
        <v>1</v>
      </c>
      <c r="B12" s="161">
        <v>0.08</v>
      </c>
      <c r="C12" s="52" t="s">
        <v>79</v>
      </c>
      <c r="G12" s="148" t="s">
        <v>86</v>
      </c>
      <c r="H12" s="149"/>
      <c r="I12" s="150"/>
    </row>
    <row r="13" spans="1:9" x14ac:dyDescent="0.3">
      <c r="A13" s="52" t="s">
        <v>78</v>
      </c>
      <c r="B13" s="162">
        <f>B12/6</f>
        <v>1.3333333333333334E-2</v>
      </c>
      <c r="C13" s="52" t="s">
        <v>83</v>
      </c>
      <c r="G13" s="24" t="s">
        <v>10</v>
      </c>
      <c r="H13" s="9" t="s">
        <v>11</v>
      </c>
      <c r="I13" s="25" t="s">
        <v>14</v>
      </c>
    </row>
    <row r="14" spans="1:9" x14ac:dyDescent="0.3">
      <c r="G14" s="26" t="s">
        <v>6</v>
      </c>
      <c r="H14" s="3">
        <v>5000</v>
      </c>
      <c r="I14" s="27">
        <f>H15*(1+(H16*H19))</f>
        <v>5000</v>
      </c>
    </row>
    <row r="15" spans="1:9" x14ac:dyDescent="0.3">
      <c r="B15" s="163">
        <v>1</v>
      </c>
      <c r="C15" s="164">
        <v>2</v>
      </c>
      <c r="G15" s="26" t="s">
        <v>3</v>
      </c>
      <c r="H15" s="5">
        <f>I15</f>
        <v>4464.2857142857138</v>
      </c>
      <c r="I15" s="27">
        <f>H14*((1+(H16*H19))^(-1))</f>
        <v>4464.2857142857138</v>
      </c>
    </row>
    <row r="16" spans="1:9" x14ac:dyDescent="0.3">
      <c r="A16" s="52" t="s">
        <v>25</v>
      </c>
      <c r="B16" s="165">
        <f>SUM(B17:B18)</f>
        <v>13685.344827586207</v>
      </c>
      <c r="C16" s="52">
        <f>SUM(C17:C19)</f>
        <v>13181.61</v>
      </c>
      <c r="G16" s="26" t="s">
        <v>1</v>
      </c>
      <c r="H16" s="6">
        <v>1.3333333333333334E-2</v>
      </c>
      <c r="I16" s="28">
        <f>((H14/H15)-1)/H19</f>
        <v>1.3333333333333345E-2</v>
      </c>
    </row>
    <row r="17" spans="1:9" x14ac:dyDescent="0.3">
      <c r="A17" s="52" t="s">
        <v>7</v>
      </c>
      <c r="B17" s="4">
        <v>9375</v>
      </c>
      <c r="C17" s="167">
        <v>4087.69</v>
      </c>
      <c r="D17" t="s">
        <v>90</v>
      </c>
      <c r="G17" s="26" t="s">
        <v>9</v>
      </c>
      <c r="H17" s="7">
        <v>12</v>
      </c>
      <c r="I17" s="29">
        <f>I19/H18</f>
        <v>12.000000000000009</v>
      </c>
    </row>
    <row r="18" spans="1:9" x14ac:dyDescent="0.3">
      <c r="A18" s="52" t="s">
        <v>8</v>
      </c>
      <c r="B18" s="4">
        <v>4310.3448275862074</v>
      </c>
      <c r="C18" s="167">
        <v>4629.63</v>
      </c>
      <c r="D18" t="s">
        <v>91</v>
      </c>
      <c r="G18" s="26" t="s">
        <v>12</v>
      </c>
      <c r="H18" s="38">
        <f>9/12</f>
        <v>0.75</v>
      </c>
      <c r="I18" s="30">
        <f>I19*H17</f>
        <v>108.00000000000009</v>
      </c>
    </row>
    <row r="19" spans="1:9" x14ac:dyDescent="0.3">
      <c r="A19" s="52" t="s">
        <v>26</v>
      </c>
      <c r="B19" s="52"/>
      <c r="C19" s="167">
        <v>4464.29</v>
      </c>
      <c r="D19" t="s">
        <v>92</v>
      </c>
      <c r="G19" s="26" t="s">
        <v>13</v>
      </c>
      <c r="H19" s="14">
        <f>H17*H18</f>
        <v>9</v>
      </c>
      <c r="I19" s="30">
        <f>((H14/H15)-1)/H16</f>
        <v>9.0000000000000071</v>
      </c>
    </row>
    <row r="20" spans="1:9" ht="15" thickBot="1" x14ac:dyDescent="0.35">
      <c r="A20" s="52" t="s">
        <v>22</v>
      </c>
      <c r="B20" s="4">
        <f>B21-B17-B18</f>
        <v>1314.6551724137926</v>
      </c>
      <c r="C20" s="4">
        <f>C21-C17-C18-C19</f>
        <v>1818.3899999999994</v>
      </c>
      <c r="G20" s="31" t="s">
        <v>22</v>
      </c>
      <c r="H20" s="32"/>
      <c r="I20" s="33">
        <f>H15*H16*H19</f>
        <v>535.71428571428567</v>
      </c>
    </row>
    <row r="21" spans="1:9" ht="15" thickBot="1" x14ac:dyDescent="0.35">
      <c r="A21" s="52" t="s">
        <v>6</v>
      </c>
      <c r="B21" s="4">
        <v>15000</v>
      </c>
      <c r="C21" s="165">
        <f>B21</f>
        <v>15000</v>
      </c>
    </row>
    <row r="22" spans="1:9" x14ac:dyDescent="0.3">
      <c r="C22" s="23"/>
      <c r="G22" s="148" t="s">
        <v>85</v>
      </c>
      <c r="H22" s="149"/>
      <c r="I22" s="150"/>
    </row>
    <row r="23" spans="1:9" x14ac:dyDescent="0.3">
      <c r="B23" s="52" t="s">
        <v>84</v>
      </c>
      <c r="C23" s="166">
        <f>C21/3</f>
        <v>5000</v>
      </c>
      <c r="G23" s="24" t="s">
        <v>10</v>
      </c>
      <c r="H23" s="9" t="s">
        <v>11</v>
      </c>
      <c r="I23" s="25" t="s">
        <v>14</v>
      </c>
    </row>
    <row r="24" spans="1:9" x14ac:dyDescent="0.3">
      <c r="G24" s="26" t="s">
        <v>6</v>
      </c>
      <c r="H24" s="3">
        <v>5000</v>
      </c>
      <c r="I24" s="27">
        <f>H25*(1+(H26*H29))</f>
        <v>5000</v>
      </c>
    </row>
    <row r="25" spans="1:9" x14ac:dyDescent="0.3">
      <c r="G25" s="26" t="s">
        <v>3</v>
      </c>
      <c r="H25" s="5">
        <f>I25</f>
        <v>4464.2857142857138</v>
      </c>
      <c r="I25" s="27">
        <f>H24*((1+(H26*H29))^(-1))</f>
        <v>4464.2857142857138</v>
      </c>
    </row>
    <row r="26" spans="1:9" x14ac:dyDescent="0.3">
      <c r="G26" s="26" t="s">
        <v>1</v>
      </c>
      <c r="H26" s="6">
        <v>1.3333333333333334E-2</v>
      </c>
      <c r="I26" s="28">
        <f>((H24/H25)-1)/H29</f>
        <v>1.3333333333333345E-2</v>
      </c>
    </row>
    <row r="27" spans="1:9" x14ac:dyDescent="0.3">
      <c r="G27" s="26" t="s">
        <v>9</v>
      </c>
      <c r="H27" s="7">
        <v>12</v>
      </c>
      <c r="I27" s="29">
        <f>I29/H28</f>
        <v>12.000000000000009</v>
      </c>
    </row>
    <row r="28" spans="1:9" x14ac:dyDescent="0.3">
      <c r="G28" s="26" t="s">
        <v>12</v>
      </c>
      <c r="H28" s="38">
        <f>9/12</f>
        <v>0.75</v>
      </c>
      <c r="I28" s="30">
        <f>I29*H27</f>
        <v>108.00000000000009</v>
      </c>
    </row>
    <row r="29" spans="1:9" x14ac:dyDescent="0.3">
      <c r="G29" s="26" t="s">
        <v>13</v>
      </c>
      <c r="H29" s="14">
        <f>H27*H28</f>
        <v>9</v>
      </c>
      <c r="I29" s="30">
        <f>((H24/H25)-1)/H26</f>
        <v>9.0000000000000071</v>
      </c>
    </row>
    <row r="30" spans="1:9" ht="15" thickBot="1" x14ac:dyDescent="0.35">
      <c r="G30" s="31" t="s">
        <v>22</v>
      </c>
      <c r="H30" s="32"/>
      <c r="I30" s="33">
        <f>H25*H26*H29</f>
        <v>535.71428571428567</v>
      </c>
    </row>
  </sheetData>
  <mergeCells count="4">
    <mergeCell ref="A1:H2"/>
    <mergeCell ref="G12:I12"/>
    <mergeCell ref="G22:I22"/>
    <mergeCell ref="A11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D378-B779-451E-911C-3E08CC37C45D}">
  <sheetPr codeName="Hoja4"/>
  <dimension ref="A1:P30"/>
  <sheetViews>
    <sheetView topLeftCell="A3" zoomScale="115" zoomScaleNormal="115" workbookViewId="0">
      <selection activeCell="C23" sqref="C23"/>
    </sheetView>
  </sheetViews>
  <sheetFormatPr baseColWidth="10" defaultRowHeight="14.4" x14ac:dyDescent="0.3"/>
  <cols>
    <col min="1" max="1" width="13.5546875" bestFit="1" customWidth="1"/>
    <col min="2" max="2" width="12.33203125" bestFit="1" customWidth="1"/>
    <col min="4" max="4" width="12.5546875" bestFit="1" customWidth="1"/>
    <col min="6" max="6" width="14.77734375" bestFit="1" customWidth="1"/>
    <col min="8" max="8" width="13.109375" bestFit="1" customWidth="1"/>
    <col min="10" max="10" width="12.5546875" bestFit="1" customWidth="1"/>
    <col min="11" max="11" width="16.21875" bestFit="1" customWidth="1"/>
  </cols>
  <sheetData>
    <row r="1" spans="1:8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x14ac:dyDescent="0.3">
      <c r="A2" s="147"/>
      <c r="B2" s="147"/>
      <c r="C2" s="147"/>
      <c r="D2" s="147"/>
      <c r="E2" s="147"/>
      <c r="F2" s="147"/>
      <c r="G2" s="147"/>
      <c r="H2" s="147"/>
    </row>
    <row r="11" spans="1:8" ht="15" thickBot="1" x14ac:dyDescent="0.35"/>
    <row r="12" spans="1:8" x14ac:dyDescent="0.3">
      <c r="B12" s="34"/>
      <c r="F12" s="148" t="s">
        <v>0</v>
      </c>
      <c r="G12" s="149"/>
      <c r="H12" s="150"/>
    </row>
    <row r="13" spans="1:8" x14ac:dyDescent="0.3">
      <c r="B13" s="39">
        <v>1</v>
      </c>
      <c r="C13" s="37">
        <v>2</v>
      </c>
      <c r="F13" s="24" t="s">
        <v>10</v>
      </c>
      <c r="G13" s="9" t="s">
        <v>11</v>
      </c>
      <c r="H13" s="25" t="s">
        <v>14</v>
      </c>
    </row>
    <row r="14" spans="1:8" x14ac:dyDescent="0.3">
      <c r="A14" s="52" t="s">
        <v>3</v>
      </c>
      <c r="B14" s="168">
        <v>75000</v>
      </c>
      <c r="C14" s="168">
        <v>42000</v>
      </c>
      <c r="D14" s="4">
        <f>B14+C14</f>
        <v>117000</v>
      </c>
      <c r="F14" s="26" t="s">
        <v>6</v>
      </c>
      <c r="G14" s="3"/>
      <c r="H14" s="27">
        <f>G15*(1+(G16*G19))</f>
        <v>131323.43276250002</v>
      </c>
    </row>
    <row r="15" spans="1:8" x14ac:dyDescent="0.3">
      <c r="A15" s="52" t="s">
        <v>6</v>
      </c>
      <c r="B15" s="4">
        <v>133500</v>
      </c>
      <c r="C15" s="4">
        <v>49105</v>
      </c>
      <c r="D15" s="4">
        <f>B15+C15</f>
        <v>182605</v>
      </c>
      <c r="F15" s="26" t="s">
        <v>3</v>
      </c>
      <c r="G15" s="5">
        <v>121736.67</v>
      </c>
      <c r="H15" s="27">
        <f>G14*((1+(G16*G19))^(-1))</f>
        <v>0</v>
      </c>
    </row>
    <row r="16" spans="1:8" x14ac:dyDescent="0.3">
      <c r="A16" s="52" t="s">
        <v>30</v>
      </c>
      <c r="B16" s="181">
        <v>0.13</v>
      </c>
      <c r="C16" s="181">
        <v>0.14499999999999999</v>
      </c>
      <c r="D16" s="52" t="s">
        <v>31</v>
      </c>
      <c r="F16" s="26" t="s">
        <v>1</v>
      </c>
      <c r="G16" s="6">
        <f>15.75%/12</f>
        <v>1.3125E-2</v>
      </c>
      <c r="H16" s="28">
        <f>((G14/G15)-1)/G19</f>
        <v>-0.16666666666666666</v>
      </c>
    </row>
    <row r="17" spans="1:16" x14ac:dyDescent="0.3">
      <c r="A17" s="52" t="s">
        <v>29</v>
      </c>
      <c r="B17" s="52">
        <f>B16/12</f>
        <v>1.0833333333333334E-2</v>
      </c>
      <c r="C17" s="52">
        <f>C16/12</f>
        <v>1.2083333333333333E-2</v>
      </c>
      <c r="D17" s="52" t="s">
        <v>32</v>
      </c>
      <c r="F17" s="26" t="s">
        <v>9</v>
      </c>
      <c r="G17" s="7">
        <v>12</v>
      </c>
      <c r="H17" s="29">
        <f>H19/G18</f>
        <v>-152.38095238095238</v>
      </c>
    </row>
    <row r="18" spans="1:16" x14ac:dyDescent="0.3">
      <c r="A18" s="52" t="s">
        <v>27</v>
      </c>
      <c r="B18" s="172">
        <v>12</v>
      </c>
      <c r="C18" s="182">
        <v>12</v>
      </c>
      <c r="D18" s="52"/>
      <c r="F18" s="26" t="s">
        <v>12</v>
      </c>
      <c r="G18" s="8">
        <v>0.5</v>
      </c>
      <c r="H18" s="30">
        <f>H19*G17</f>
        <v>-914.28571428571422</v>
      </c>
    </row>
    <row r="19" spans="1:16" x14ac:dyDescent="0.3">
      <c r="A19" s="52" t="s">
        <v>24</v>
      </c>
      <c r="B19" s="172">
        <v>12</v>
      </c>
      <c r="C19" s="182">
        <v>14</v>
      </c>
      <c r="D19" s="52"/>
      <c r="F19" s="26" t="s">
        <v>13</v>
      </c>
      <c r="G19" s="14">
        <f>G17*G18</f>
        <v>6</v>
      </c>
      <c r="H19" s="30">
        <f>((G14/G15)-1)/G16</f>
        <v>-76.19047619047619</v>
      </c>
    </row>
    <row r="20" spans="1:16" ht="15" thickBot="1" x14ac:dyDescent="0.35">
      <c r="A20" s="52" t="s">
        <v>28</v>
      </c>
      <c r="B20" s="183">
        <f>B19/B18</f>
        <v>1</v>
      </c>
      <c r="C20" s="183">
        <f>C19/C18</f>
        <v>1.1666666666666667</v>
      </c>
      <c r="D20" s="52"/>
      <c r="F20" s="31" t="s">
        <v>22</v>
      </c>
      <c r="G20" s="32"/>
      <c r="H20" s="33">
        <f>G15*G16*G19</f>
        <v>9586.7627624999986</v>
      </c>
    </row>
    <row r="21" spans="1:16" x14ac:dyDescent="0.3">
      <c r="A21" s="52" t="s">
        <v>33</v>
      </c>
      <c r="B21" s="4">
        <f>(B15/36)*12</f>
        <v>44500</v>
      </c>
      <c r="C21" s="4">
        <f>(C15/36)*12</f>
        <v>16368.333333333334</v>
      </c>
      <c r="D21" s="165">
        <f>B21+C21</f>
        <v>60868.333333333336</v>
      </c>
    </row>
    <row r="22" spans="1:16" x14ac:dyDescent="0.3">
      <c r="A22" s="52"/>
      <c r="B22" s="4">
        <f>B15-B21</f>
        <v>89000</v>
      </c>
      <c r="C22" s="4">
        <f>C15-C21</f>
        <v>32736.666666666664</v>
      </c>
      <c r="D22" s="4">
        <f>D15-D21</f>
        <v>121736.66666666666</v>
      </c>
    </row>
    <row r="23" spans="1:16" ht="18" x14ac:dyDescent="0.35">
      <c r="A23" s="52" t="s">
        <v>34</v>
      </c>
      <c r="B23" s="4"/>
      <c r="C23" s="184">
        <f>D23/2</f>
        <v>65661.714999999997</v>
      </c>
      <c r="D23" s="4">
        <v>131323.43</v>
      </c>
      <c r="I23" s="49"/>
      <c r="J23" s="49"/>
      <c r="K23" s="49"/>
      <c r="L23" s="49"/>
      <c r="M23" s="49"/>
      <c r="N23" s="49"/>
      <c r="O23" s="49"/>
      <c r="P23" s="49"/>
    </row>
    <row r="24" spans="1:16" x14ac:dyDescent="0.3">
      <c r="C24" s="23"/>
      <c r="I24" s="41"/>
      <c r="J24" s="42"/>
      <c r="K24" s="41"/>
      <c r="L24" s="42"/>
      <c r="M24" s="41"/>
      <c r="N24" s="42"/>
      <c r="O24" s="41"/>
      <c r="P24" s="42"/>
    </row>
    <row r="25" spans="1:16" x14ac:dyDescent="0.3">
      <c r="I25" s="43"/>
      <c r="J25" s="44"/>
      <c r="K25" s="43"/>
      <c r="L25" s="44"/>
      <c r="M25" s="43"/>
      <c r="N25" s="44"/>
      <c r="O25" s="43"/>
      <c r="P25" s="44"/>
    </row>
    <row r="26" spans="1:16" x14ac:dyDescent="0.3">
      <c r="I26" s="43"/>
      <c r="J26" s="45"/>
      <c r="K26" s="43"/>
      <c r="L26" s="45"/>
      <c r="M26" s="43"/>
      <c r="N26" s="45"/>
      <c r="O26" s="43"/>
      <c r="P26" s="46"/>
    </row>
    <row r="27" spans="1:16" x14ac:dyDescent="0.3">
      <c r="I27" s="43"/>
      <c r="J27" s="43"/>
      <c r="K27" s="43"/>
      <c r="L27" s="43"/>
      <c r="M27" s="43"/>
      <c r="N27" s="43"/>
      <c r="O27" s="43"/>
      <c r="P27" s="43"/>
    </row>
    <row r="28" spans="1:16" x14ac:dyDescent="0.3">
      <c r="I28" s="43"/>
      <c r="J28" s="46"/>
      <c r="K28" s="43"/>
      <c r="L28" s="43"/>
      <c r="M28" s="43"/>
      <c r="N28" s="43"/>
      <c r="O28" s="43"/>
      <c r="P28" s="43"/>
    </row>
    <row r="29" spans="1:16" x14ac:dyDescent="0.3">
      <c r="I29" s="41"/>
      <c r="J29" s="47"/>
      <c r="K29" s="41"/>
      <c r="L29" s="47"/>
      <c r="M29" s="41"/>
      <c r="N29" s="47"/>
      <c r="O29" s="41"/>
      <c r="P29" s="47"/>
    </row>
    <row r="30" spans="1:16" x14ac:dyDescent="0.3">
      <c r="I30" s="50"/>
      <c r="J30" s="50"/>
      <c r="K30" s="48"/>
      <c r="L30" s="43"/>
      <c r="M30" s="43"/>
      <c r="N30" s="43"/>
      <c r="O30" s="43"/>
      <c r="P30" s="43"/>
    </row>
  </sheetData>
  <mergeCells count="2">
    <mergeCell ref="A1:H2"/>
    <mergeCell ref="F12:H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EF7A-E1CB-4379-9711-BD2E990AD38C}">
  <dimension ref="A1:K30"/>
  <sheetViews>
    <sheetView zoomScale="85" zoomScaleNormal="85" workbookViewId="0">
      <selection activeCell="A12" sqref="A12:B12"/>
    </sheetView>
  </sheetViews>
  <sheetFormatPr baseColWidth="10" defaultRowHeight="14.4" x14ac:dyDescent="0.3"/>
  <cols>
    <col min="1" max="1" width="13.5546875" bestFit="1" customWidth="1"/>
    <col min="2" max="2" width="12.33203125" bestFit="1" customWidth="1"/>
    <col min="3" max="3" width="17" bestFit="1" customWidth="1"/>
    <col min="5" max="5" width="16.21875" bestFit="1" customWidth="1"/>
    <col min="9" max="9" width="12.6640625" bestFit="1" customWidth="1"/>
  </cols>
  <sheetData>
    <row r="1" spans="1:11" ht="14.4" customHeight="1" x14ac:dyDescent="0.3">
      <c r="A1" s="147" t="s">
        <v>35</v>
      </c>
      <c r="B1" s="147"/>
      <c r="C1" s="147"/>
      <c r="D1" s="147"/>
      <c r="E1" s="147"/>
      <c r="F1" s="147"/>
      <c r="G1" s="147"/>
    </row>
    <row r="2" spans="1:11" ht="14.4" customHeight="1" x14ac:dyDescent="0.3">
      <c r="A2" s="147"/>
      <c r="B2" s="147"/>
      <c r="C2" s="147"/>
      <c r="D2" s="147"/>
      <c r="E2" s="147"/>
      <c r="F2" s="147"/>
      <c r="G2" s="147"/>
    </row>
    <row r="12" spans="1:11" ht="18" x14ac:dyDescent="0.35">
      <c r="A12" s="175" t="s">
        <v>11</v>
      </c>
      <c r="B12" s="175"/>
      <c r="F12" s="151" t="s">
        <v>35</v>
      </c>
      <c r="G12" s="151"/>
      <c r="H12" s="151"/>
      <c r="I12" s="151"/>
      <c r="J12" s="57"/>
      <c r="K12" s="57"/>
    </row>
    <row r="13" spans="1:11" x14ac:dyDescent="0.3">
      <c r="A13" s="52" t="s">
        <v>3</v>
      </c>
      <c r="B13" s="168">
        <v>10800</v>
      </c>
      <c r="F13" s="51" t="s">
        <v>10</v>
      </c>
      <c r="G13" s="51" t="s">
        <v>11</v>
      </c>
      <c r="H13" s="51" t="s">
        <v>36</v>
      </c>
      <c r="I13" s="52"/>
    </row>
    <row r="14" spans="1:11" x14ac:dyDescent="0.3">
      <c r="A14" s="52" t="s">
        <v>6</v>
      </c>
      <c r="B14" s="168" t="s">
        <v>2</v>
      </c>
      <c r="C14" s="2"/>
      <c r="F14" s="51" t="s">
        <v>6</v>
      </c>
      <c r="G14" s="3">
        <f>H14</f>
        <v>14003.746328229927</v>
      </c>
      <c r="H14" s="53">
        <f>G15*((1+(G16/G17))^(G19))</f>
        <v>14003.746328229927</v>
      </c>
      <c r="I14" s="52"/>
    </row>
    <row r="15" spans="1:11" x14ac:dyDescent="0.3">
      <c r="A15" s="52" t="s">
        <v>1</v>
      </c>
      <c r="B15" s="169">
        <v>0.13420000000000001</v>
      </c>
      <c r="C15" s="58" t="s">
        <v>37</v>
      </c>
      <c r="F15" s="51" t="s">
        <v>3</v>
      </c>
      <c r="G15" s="5">
        <f>B13</f>
        <v>10800</v>
      </c>
      <c r="H15" s="53">
        <f>G14*((1+(G16/G17))^(-G19))</f>
        <v>10800</v>
      </c>
      <c r="I15" s="52"/>
    </row>
    <row r="16" spans="1:11" x14ac:dyDescent="0.3">
      <c r="A16" s="52" t="s">
        <v>1</v>
      </c>
      <c r="B16" s="169">
        <f>G26</f>
        <v>0.13059488926101359</v>
      </c>
      <c r="C16" s="59" t="s">
        <v>38</v>
      </c>
      <c r="F16" s="51" t="s">
        <v>1</v>
      </c>
      <c r="G16" s="54">
        <f>B16</f>
        <v>0.13059488926101359</v>
      </c>
      <c r="H16" s="55" t="s">
        <v>22</v>
      </c>
      <c r="I16" s="62">
        <f>G14-G15</f>
        <v>3203.7463282299268</v>
      </c>
    </row>
    <row r="17" spans="1:10" x14ac:dyDescent="0.3">
      <c r="A17" s="52" t="s">
        <v>27</v>
      </c>
      <c r="B17" s="66">
        <v>12</v>
      </c>
      <c r="F17" s="51" t="s">
        <v>9</v>
      </c>
      <c r="G17" s="56">
        <f>B17</f>
        <v>12</v>
      </c>
      <c r="H17" s="52"/>
      <c r="I17" s="52"/>
    </row>
    <row r="18" spans="1:10" x14ac:dyDescent="0.3">
      <c r="A18" s="52" t="s">
        <v>28</v>
      </c>
      <c r="B18" s="172">
        <v>2</v>
      </c>
      <c r="F18" s="51" t="s">
        <v>12</v>
      </c>
      <c r="G18" s="56">
        <f>B18</f>
        <v>2</v>
      </c>
      <c r="H18" s="52"/>
      <c r="I18" s="52"/>
    </row>
    <row r="19" spans="1:10" x14ac:dyDescent="0.3">
      <c r="A19" s="52" t="s">
        <v>39</v>
      </c>
      <c r="B19" s="172">
        <f>B17*B18</f>
        <v>24</v>
      </c>
      <c r="F19" s="51" t="s">
        <v>13</v>
      </c>
      <c r="G19" s="51">
        <f>G17*G18</f>
        <v>24</v>
      </c>
      <c r="H19" s="52"/>
      <c r="I19" s="52"/>
    </row>
    <row r="20" spans="1:10" x14ac:dyDescent="0.3">
      <c r="B20" s="40"/>
    </row>
    <row r="21" spans="1:10" x14ac:dyDescent="0.3">
      <c r="B21" s="2"/>
      <c r="C21" s="23"/>
    </row>
    <row r="22" spans="1:10" ht="15.6" x14ac:dyDescent="0.3">
      <c r="B22" s="2"/>
      <c r="C22" s="2"/>
      <c r="F22" s="142" t="s">
        <v>40</v>
      </c>
      <c r="G22" s="142"/>
      <c r="H22" s="142"/>
      <c r="I22" s="142"/>
    </row>
    <row r="23" spans="1:10" ht="18" x14ac:dyDescent="0.35">
      <c r="B23" s="2"/>
      <c r="C23" s="2"/>
      <c r="E23" s="49"/>
      <c r="F23" s="15" t="s">
        <v>16</v>
      </c>
      <c r="G23" s="61">
        <f>B15</f>
        <v>0.13420000000000001</v>
      </c>
      <c r="H23" s="15" t="s">
        <v>41</v>
      </c>
      <c r="I23" s="16">
        <f>12/6</f>
        <v>2</v>
      </c>
      <c r="J23" s="49"/>
    </row>
    <row r="24" spans="1:10" x14ac:dyDescent="0.3">
      <c r="E24" s="41"/>
      <c r="F24" s="17" t="s">
        <v>18</v>
      </c>
      <c r="G24" s="17">
        <f>I24*(((1+(G23/I23))^(I23/I24))-1)</f>
        <v>0.13059488926101359</v>
      </c>
      <c r="H24" s="15" t="s">
        <v>42</v>
      </c>
      <c r="I24" s="16">
        <v>12</v>
      </c>
      <c r="J24" s="42"/>
    </row>
    <row r="25" spans="1:10" x14ac:dyDescent="0.3">
      <c r="E25" s="43"/>
      <c r="J25" s="44"/>
    </row>
    <row r="26" spans="1:10" x14ac:dyDescent="0.3">
      <c r="E26" s="43"/>
      <c r="F26" s="18" t="s">
        <v>20</v>
      </c>
      <c r="G26" s="60">
        <f>G24</f>
        <v>0.13059488926101359</v>
      </c>
      <c r="H26" s="20" t="s">
        <v>21</v>
      </c>
      <c r="I26" s="21">
        <f>I24</f>
        <v>12</v>
      </c>
      <c r="J26" s="46"/>
    </row>
    <row r="27" spans="1:10" x14ac:dyDescent="0.3">
      <c r="E27" s="43"/>
      <c r="F27" s="43"/>
      <c r="G27" s="43"/>
      <c r="H27" s="43"/>
      <c r="I27" s="43"/>
      <c r="J27" s="43"/>
    </row>
    <row r="28" spans="1:10" x14ac:dyDescent="0.3">
      <c r="E28" s="43"/>
      <c r="F28" s="43"/>
      <c r="G28" s="43"/>
      <c r="H28" s="43"/>
      <c r="I28" s="43"/>
      <c r="J28" s="43"/>
    </row>
    <row r="29" spans="1:10" x14ac:dyDescent="0.3">
      <c r="E29" s="41"/>
      <c r="F29" s="47"/>
      <c r="G29" s="41"/>
      <c r="H29" s="47"/>
      <c r="I29" s="41"/>
      <c r="J29" s="47"/>
    </row>
    <row r="30" spans="1:10" x14ac:dyDescent="0.3">
      <c r="E30" s="48"/>
      <c r="F30" s="43"/>
      <c r="G30" s="43"/>
      <c r="H30" s="43"/>
      <c r="I30" s="43"/>
      <c r="J30" s="43"/>
    </row>
  </sheetData>
  <mergeCells count="4">
    <mergeCell ref="A1:G2"/>
    <mergeCell ref="F12:I12"/>
    <mergeCell ref="F22:I22"/>
    <mergeCell ref="A12:B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3391-3190-42D7-B394-5FF4EEF846B3}">
  <dimension ref="A1:S30"/>
  <sheetViews>
    <sheetView zoomScale="85" zoomScaleNormal="85" workbookViewId="0">
      <selection activeCell="M19" sqref="M19"/>
    </sheetView>
  </sheetViews>
  <sheetFormatPr baseColWidth="10" defaultRowHeight="14.4" x14ac:dyDescent="0.3"/>
  <cols>
    <col min="1" max="1" width="13.5546875" bestFit="1" customWidth="1"/>
    <col min="2" max="2" width="12.6640625" bestFit="1" customWidth="1"/>
    <col min="3" max="3" width="17" bestFit="1" customWidth="1"/>
    <col min="5" max="5" width="16.21875" bestFit="1" customWidth="1"/>
    <col min="8" max="8" width="12.21875" bestFit="1" customWidth="1"/>
    <col min="9" max="9" width="12.6640625" bestFit="1" customWidth="1"/>
    <col min="12" max="12" width="12.6640625" bestFit="1" customWidth="1"/>
  </cols>
  <sheetData>
    <row r="1" spans="1:19" ht="14.4" customHeight="1" x14ac:dyDescent="0.3">
      <c r="A1" s="147" t="s">
        <v>35</v>
      </c>
      <c r="B1" s="147"/>
      <c r="C1" s="147"/>
      <c r="D1" s="147"/>
      <c r="E1" s="147"/>
      <c r="F1" s="147"/>
      <c r="G1" s="147"/>
    </row>
    <row r="2" spans="1:19" ht="14.4" customHeight="1" x14ac:dyDescent="0.3">
      <c r="A2" s="147"/>
      <c r="B2" s="147"/>
      <c r="C2" s="147"/>
      <c r="D2" s="147"/>
      <c r="E2" s="147"/>
      <c r="F2" s="147"/>
      <c r="G2" s="147"/>
    </row>
    <row r="12" spans="1:19" ht="18" x14ac:dyDescent="0.35">
      <c r="A12" s="175" t="s">
        <v>11</v>
      </c>
      <c r="B12" s="175"/>
      <c r="F12" s="151" t="s">
        <v>35</v>
      </c>
      <c r="G12" s="151"/>
      <c r="H12" s="151"/>
      <c r="I12" s="151"/>
      <c r="J12" s="57"/>
      <c r="K12" s="175" t="s">
        <v>11</v>
      </c>
      <c r="L12" s="175"/>
      <c r="P12" s="151" t="s">
        <v>35</v>
      </c>
      <c r="Q12" s="151"/>
      <c r="R12" s="151"/>
      <c r="S12" s="151"/>
    </row>
    <row r="13" spans="1:19" x14ac:dyDescent="0.3">
      <c r="A13" s="52" t="s">
        <v>3</v>
      </c>
      <c r="B13" s="168">
        <v>150000</v>
      </c>
      <c r="F13" s="51" t="s">
        <v>10</v>
      </c>
      <c r="G13" s="51" t="s">
        <v>11</v>
      </c>
      <c r="H13" s="51" t="s">
        <v>36</v>
      </c>
      <c r="I13" s="52"/>
      <c r="K13" s="52" t="s">
        <v>3</v>
      </c>
      <c r="L13" s="168">
        <v>150000</v>
      </c>
      <c r="P13" s="51" t="s">
        <v>10</v>
      </c>
      <c r="Q13" s="51" t="s">
        <v>11</v>
      </c>
      <c r="R13" s="51" t="s">
        <v>36</v>
      </c>
      <c r="S13" s="52"/>
    </row>
    <row r="14" spans="1:19" x14ac:dyDescent="0.3">
      <c r="A14" s="52" t="s">
        <v>6</v>
      </c>
      <c r="B14" s="168" t="s">
        <v>2</v>
      </c>
      <c r="C14" s="2"/>
      <c r="F14" s="51" t="s">
        <v>6</v>
      </c>
      <c r="G14" s="3">
        <f>H14</f>
        <v>156856.5330061776</v>
      </c>
      <c r="H14" s="53">
        <f>G15*((1+(G16/G17))^(G19))</f>
        <v>156856.5330061776</v>
      </c>
      <c r="I14" s="52"/>
      <c r="K14" s="52" t="s">
        <v>6</v>
      </c>
      <c r="L14" s="168" t="s">
        <v>2</v>
      </c>
      <c r="M14" s="2"/>
      <c r="P14" s="51" t="s">
        <v>6</v>
      </c>
      <c r="Q14" s="3">
        <f>R14</f>
        <v>156856.53300617772</v>
      </c>
      <c r="R14" s="53">
        <f>Q15*((1+(Q16/Q17))^(Q19))</f>
        <v>156856.53300617772</v>
      </c>
      <c r="S14" s="52"/>
    </row>
    <row r="15" spans="1:19" x14ac:dyDescent="0.3">
      <c r="A15" s="52" t="s">
        <v>1</v>
      </c>
      <c r="B15" s="169">
        <v>0.11020000000000001</v>
      </c>
      <c r="C15" s="58" t="s">
        <v>43</v>
      </c>
      <c r="F15" s="51" t="s">
        <v>3</v>
      </c>
      <c r="G15" s="5">
        <f>B13</f>
        <v>150000</v>
      </c>
      <c r="H15" s="53">
        <f>G14*((1+(G16/G17))^(-G19))</f>
        <v>149999.99999999997</v>
      </c>
      <c r="I15" s="52"/>
      <c r="K15" s="52" t="s">
        <v>1</v>
      </c>
      <c r="L15" s="169">
        <v>0.11020000000000001</v>
      </c>
      <c r="M15" s="58" t="s">
        <v>43</v>
      </c>
      <c r="P15" s="51" t="s">
        <v>3</v>
      </c>
      <c r="Q15" s="5">
        <f>L13</f>
        <v>150000</v>
      </c>
      <c r="R15" s="53">
        <f>Q14*((1+(Q16/Q17))^(-Q19))</f>
        <v>150000</v>
      </c>
      <c r="S15" s="52"/>
    </row>
    <row r="16" spans="1:19" x14ac:dyDescent="0.3">
      <c r="A16" s="52" t="s">
        <v>78</v>
      </c>
      <c r="B16" s="169">
        <f>G26</f>
        <v>0.1075111869120402</v>
      </c>
      <c r="C16" s="59" t="s">
        <v>44</v>
      </c>
      <c r="F16" s="51" t="s">
        <v>1</v>
      </c>
      <c r="G16" s="54">
        <f>B16</f>
        <v>0.1075111869120402</v>
      </c>
      <c r="H16" s="55" t="s">
        <v>22</v>
      </c>
      <c r="I16" s="62">
        <f>G14-G15</f>
        <v>6856.533006177604</v>
      </c>
      <c r="K16" s="52"/>
      <c r="L16" s="169"/>
      <c r="M16" s="59"/>
      <c r="P16" s="51" t="s">
        <v>1</v>
      </c>
      <c r="Q16" s="54">
        <f>L15</f>
        <v>0.11020000000000001</v>
      </c>
      <c r="R16" s="55" t="s">
        <v>22</v>
      </c>
      <c r="S16" s="62">
        <f>Q14-Q15</f>
        <v>6856.5330061777204</v>
      </c>
    </row>
    <row r="17" spans="1:19" x14ac:dyDescent="0.3">
      <c r="A17" s="52" t="s">
        <v>27</v>
      </c>
      <c r="B17" s="66">
        <v>24</v>
      </c>
      <c r="F17" s="51" t="s">
        <v>9</v>
      </c>
      <c r="G17" s="56">
        <v>24</v>
      </c>
      <c r="H17" s="52"/>
      <c r="I17" s="52"/>
      <c r="K17" s="52" t="s">
        <v>27</v>
      </c>
      <c r="L17" s="66">
        <v>2</v>
      </c>
      <c r="P17" s="51" t="s">
        <v>9</v>
      </c>
      <c r="Q17" s="56">
        <f>L17</f>
        <v>2</v>
      </c>
      <c r="R17" s="52"/>
      <c r="S17" s="52"/>
    </row>
    <row r="18" spans="1:19" x14ac:dyDescent="0.3">
      <c r="A18" s="52" t="s">
        <v>28</v>
      </c>
      <c r="B18" s="172">
        <f>10/24</f>
        <v>0.41666666666666669</v>
      </c>
      <c r="F18" s="51" t="s">
        <v>12</v>
      </c>
      <c r="G18" s="56">
        <f>10/24</f>
        <v>0.41666666666666669</v>
      </c>
      <c r="H18" s="52"/>
      <c r="I18" s="52"/>
      <c r="K18" s="52" t="s">
        <v>28</v>
      </c>
      <c r="L18" s="172">
        <f>(B19/24)</f>
        <v>0.41666666666666669</v>
      </c>
      <c r="P18" s="51" t="s">
        <v>12</v>
      </c>
      <c r="Q18" s="56">
        <f>10/24</f>
        <v>0.41666666666666669</v>
      </c>
      <c r="R18" s="52"/>
      <c r="S18" s="52"/>
    </row>
    <row r="19" spans="1:19" x14ac:dyDescent="0.3">
      <c r="A19" s="52" t="s">
        <v>39</v>
      </c>
      <c r="B19" s="172">
        <f>B17*B18</f>
        <v>10</v>
      </c>
      <c r="F19" s="51" t="s">
        <v>13</v>
      </c>
      <c r="G19" s="51">
        <f>G17*G18</f>
        <v>10</v>
      </c>
      <c r="H19" s="52"/>
      <c r="I19" s="52"/>
      <c r="K19" s="52" t="s">
        <v>39</v>
      </c>
      <c r="L19" s="172">
        <f>L17*L18</f>
        <v>0.83333333333333337</v>
      </c>
      <c r="P19" s="51" t="s">
        <v>13</v>
      </c>
      <c r="Q19" s="51">
        <f>Q17*Q18</f>
        <v>0.83333333333333337</v>
      </c>
      <c r="R19" s="52"/>
      <c r="S19" s="52"/>
    </row>
    <row r="20" spans="1:19" x14ac:dyDescent="0.3">
      <c r="B20" s="40"/>
      <c r="L20" s="40"/>
    </row>
    <row r="21" spans="1:19" x14ac:dyDescent="0.3">
      <c r="B21" s="2"/>
      <c r="C21" s="23"/>
      <c r="L21" s="2"/>
      <c r="M21" s="23"/>
    </row>
    <row r="22" spans="1:19" ht="15.6" x14ac:dyDescent="0.3">
      <c r="B22" s="2"/>
      <c r="C22" s="2"/>
      <c r="F22" s="142" t="s">
        <v>40</v>
      </c>
      <c r="G22" s="142"/>
      <c r="H22" s="142"/>
      <c r="I22" s="142"/>
      <c r="L22" s="2"/>
      <c r="M22" s="2"/>
      <c r="P22" s="142" t="s">
        <v>40</v>
      </c>
      <c r="Q22" s="142"/>
      <c r="R22" s="142"/>
      <c r="S22" s="142"/>
    </row>
    <row r="23" spans="1:19" ht="18" x14ac:dyDescent="0.35">
      <c r="B23" s="2"/>
      <c r="C23" s="2"/>
      <c r="E23" s="49"/>
      <c r="F23" s="15" t="s">
        <v>16</v>
      </c>
      <c r="G23" s="61">
        <f>B15</f>
        <v>0.11020000000000001</v>
      </c>
      <c r="H23" s="15" t="s">
        <v>41</v>
      </c>
      <c r="I23" s="16">
        <v>2</v>
      </c>
      <c r="J23" s="49"/>
      <c r="L23" s="2"/>
      <c r="M23" s="2"/>
      <c r="O23" s="49"/>
      <c r="P23" s="15" t="s">
        <v>16</v>
      </c>
      <c r="Q23" s="61">
        <f>L15</f>
        <v>0.11020000000000001</v>
      </c>
      <c r="R23" s="15" t="s">
        <v>41</v>
      </c>
      <c r="S23" s="16">
        <v>2</v>
      </c>
    </row>
    <row r="24" spans="1:19" x14ac:dyDescent="0.3">
      <c r="E24" s="41"/>
      <c r="F24" s="17" t="s">
        <v>18</v>
      </c>
      <c r="G24" s="17">
        <f>I24*(((1+(G23/I23))^(I23/I24))-1)</f>
        <v>0.1075111869120402</v>
      </c>
      <c r="H24" s="15" t="s">
        <v>42</v>
      </c>
      <c r="I24" s="16">
        <v>24</v>
      </c>
      <c r="J24" s="42"/>
      <c r="O24" s="41"/>
      <c r="P24" s="17" t="s">
        <v>18</v>
      </c>
      <c r="Q24" s="17">
        <f>S24*(((1+(Q23/S23))^(S23/S24))-1)</f>
        <v>0.1075111869120402</v>
      </c>
      <c r="R24" s="15" t="s">
        <v>42</v>
      </c>
      <c r="S24" s="16">
        <v>24</v>
      </c>
    </row>
    <row r="25" spans="1:19" x14ac:dyDescent="0.3">
      <c r="E25" s="43"/>
      <c r="J25" s="44"/>
      <c r="O25" s="43"/>
    </row>
    <row r="26" spans="1:19" x14ac:dyDescent="0.3">
      <c r="E26" s="43"/>
      <c r="F26" s="18" t="s">
        <v>20</v>
      </c>
      <c r="G26" s="60">
        <f>G24</f>
        <v>0.1075111869120402</v>
      </c>
      <c r="H26" s="20" t="s">
        <v>21</v>
      </c>
      <c r="I26" s="21">
        <f>I24</f>
        <v>24</v>
      </c>
      <c r="J26" s="46"/>
      <c r="O26" s="43"/>
      <c r="P26" s="18" t="s">
        <v>20</v>
      </c>
      <c r="Q26" s="60">
        <f>Q24</f>
        <v>0.1075111869120402</v>
      </c>
      <c r="R26" s="65" t="s">
        <v>21</v>
      </c>
      <c r="S26" s="21">
        <f>S24</f>
        <v>24</v>
      </c>
    </row>
    <row r="27" spans="1:19" x14ac:dyDescent="0.3">
      <c r="E27" s="43"/>
      <c r="F27" s="43"/>
      <c r="G27" s="43"/>
      <c r="H27" s="43"/>
      <c r="I27" s="43"/>
      <c r="J27" s="43"/>
    </row>
    <row r="28" spans="1:19" x14ac:dyDescent="0.3">
      <c r="E28" s="43"/>
      <c r="F28" s="43"/>
      <c r="G28" s="43"/>
      <c r="H28" s="43"/>
      <c r="I28" s="43"/>
      <c r="J28" s="43"/>
    </row>
    <row r="29" spans="1:19" x14ac:dyDescent="0.3">
      <c r="E29" s="41"/>
      <c r="F29" s="47"/>
      <c r="G29" s="41"/>
      <c r="H29" s="47"/>
      <c r="I29" s="41"/>
      <c r="J29" s="47"/>
    </row>
    <row r="30" spans="1:19" x14ac:dyDescent="0.3">
      <c r="E30" s="48"/>
      <c r="F30" s="43"/>
      <c r="G30" s="43"/>
      <c r="H30" s="43"/>
      <c r="I30" s="43"/>
      <c r="J30" s="43"/>
    </row>
  </sheetData>
  <mergeCells count="7">
    <mergeCell ref="P12:S12"/>
    <mergeCell ref="P22:S22"/>
    <mergeCell ref="A1:G2"/>
    <mergeCell ref="F12:I12"/>
    <mergeCell ref="F22:I22"/>
    <mergeCell ref="A12:B12"/>
    <mergeCell ref="K12:L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2B4C-8FA9-4278-965E-887084874CA7}">
  <dimension ref="A1:O30"/>
  <sheetViews>
    <sheetView zoomScale="85" zoomScaleNormal="85" workbookViewId="0">
      <selection activeCell="E30" sqref="E30"/>
    </sheetView>
  </sheetViews>
  <sheetFormatPr baseColWidth="10" defaultRowHeight="14.4" x14ac:dyDescent="0.3"/>
  <cols>
    <col min="1" max="1" width="13.5546875" bestFit="1" customWidth="1"/>
    <col min="2" max="2" width="12.6640625" bestFit="1" customWidth="1"/>
    <col min="3" max="3" width="17" bestFit="1" customWidth="1"/>
    <col min="4" max="4" width="12.6640625" bestFit="1" customWidth="1"/>
    <col min="5" max="5" width="16.21875" bestFit="1" customWidth="1"/>
    <col min="8" max="8" width="12.21875" bestFit="1" customWidth="1"/>
    <col min="9" max="10" width="12.6640625" bestFit="1" customWidth="1"/>
    <col min="13" max="13" width="14.21875" bestFit="1" customWidth="1"/>
    <col min="15" max="15" width="12.6640625" bestFit="1" customWidth="1"/>
  </cols>
  <sheetData>
    <row r="1" spans="1:14" ht="14.4" customHeight="1" x14ac:dyDescent="0.3">
      <c r="A1" s="147" t="s">
        <v>35</v>
      </c>
      <c r="B1" s="147"/>
      <c r="C1" s="147"/>
      <c r="D1" s="147"/>
      <c r="E1" s="147"/>
      <c r="F1" s="147"/>
      <c r="G1" s="147"/>
    </row>
    <row r="2" spans="1:14" ht="14.4" customHeight="1" x14ac:dyDescent="0.3">
      <c r="A2" s="147"/>
      <c r="B2" s="147"/>
      <c r="C2" s="147"/>
      <c r="D2" s="147"/>
      <c r="E2" s="147"/>
      <c r="F2" s="147"/>
      <c r="G2" s="147"/>
    </row>
    <row r="12" spans="1:14" ht="18" x14ac:dyDescent="0.35">
      <c r="B12" s="164">
        <v>1</v>
      </c>
      <c r="D12" s="126">
        <v>2</v>
      </c>
      <c r="G12" s="151" t="s">
        <v>35</v>
      </c>
      <c r="H12" s="151"/>
      <c r="I12" s="151"/>
      <c r="J12" s="151"/>
      <c r="K12" s="57"/>
      <c r="L12" s="57"/>
    </row>
    <row r="13" spans="1:14" x14ac:dyDescent="0.3">
      <c r="A13" s="52" t="s">
        <v>3</v>
      </c>
      <c r="B13" s="168">
        <v>250000</v>
      </c>
      <c r="C13" s="52"/>
      <c r="D13" s="4">
        <v>250000</v>
      </c>
      <c r="E13" s="52"/>
      <c r="G13" s="67" t="s">
        <v>10</v>
      </c>
      <c r="H13" s="67" t="s">
        <v>11</v>
      </c>
      <c r="I13" s="67" t="s">
        <v>36</v>
      </c>
      <c r="J13" s="52"/>
      <c r="L13" s="67" t="s">
        <v>10</v>
      </c>
      <c r="M13" s="67" t="s">
        <v>11</v>
      </c>
      <c r="N13" s="67" t="s">
        <v>14</v>
      </c>
    </row>
    <row r="14" spans="1:14" x14ac:dyDescent="0.3">
      <c r="A14" s="52" t="s">
        <v>6</v>
      </c>
      <c r="B14" s="168" t="s">
        <v>2</v>
      </c>
      <c r="C14" s="4"/>
      <c r="D14" s="52"/>
      <c r="E14" s="52"/>
      <c r="G14" s="9" t="s">
        <v>6</v>
      </c>
      <c r="H14" s="3">
        <f>I14</f>
        <v>268747.80286088539</v>
      </c>
      <c r="I14" s="53">
        <f>H15*((1+(H16/H17))^(H19))</f>
        <v>268747.80286088539</v>
      </c>
      <c r="J14" s="52"/>
      <c r="L14" s="10" t="s">
        <v>6</v>
      </c>
      <c r="M14" s="3">
        <f>N14</f>
        <v>268750</v>
      </c>
      <c r="N14" s="4">
        <f>M15*(1+(M16*M19))</f>
        <v>268750</v>
      </c>
    </row>
    <row r="15" spans="1:14" x14ac:dyDescent="0.3">
      <c r="A15" s="52" t="s">
        <v>1</v>
      </c>
      <c r="B15" s="169">
        <v>2.4250000000000001E-2</v>
      </c>
      <c r="C15" s="170" t="s">
        <v>43</v>
      </c>
      <c r="D15" s="122">
        <v>2.5000000000000001E-2</v>
      </c>
      <c r="E15" s="52" t="s">
        <v>31</v>
      </c>
      <c r="G15" s="9" t="s">
        <v>3</v>
      </c>
      <c r="H15" s="5">
        <f>B13</f>
        <v>250000</v>
      </c>
      <c r="I15" s="53">
        <f>H14*((1+(H16/H17))^(-H19))</f>
        <v>250000</v>
      </c>
      <c r="J15" s="52"/>
      <c r="L15" s="10" t="s">
        <v>3</v>
      </c>
      <c r="M15" s="5">
        <f>D13</f>
        <v>250000</v>
      </c>
      <c r="N15" s="4">
        <f>M14*((1+(M16*M19))^(-1))</f>
        <v>250000</v>
      </c>
    </row>
    <row r="16" spans="1:14" x14ac:dyDescent="0.3">
      <c r="A16" s="52" t="s">
        <v>78</v>
      </c>
      <c r="B16" s="169">
        <f>H26</f>
        <v>2.4128387041824517E-2</v>
      </c>
      <c r="C16" s="171" t="s">
        <v>38</v>
      </c>
      <c r="D16" s="180">
        <f>M24</f>
        <v>2.0833333333333333E-3</v>
      </c>
      <c r="E16" s="52" t="s">
        <v>32</v>
      </c>
      <c r="G16" s="9" t="s">
        <v>1</v>
      </c>
      <c r="H16" s="54">
        <f>B16</f>
        <v>2.4128387041824517E-2</v>
      </c>
      <c r="I16" s="55" t="s">
        <v>22</v>
      </c>
      <c r="J16" s="62">
        <f>H14-H15</f>
        <v>18747.802860885393</v>
      </c>
      <c r="L16" s="10" t="s">
        <v>1</v>
      </c>
      <c r="M16" s="6">
        <f>D16</f>
        <v>2.0833333333333333E-3</v>
      </c>
      <c r="N16" s="11">
        <f>((M14/M15)-1)/M19</f>
        <v>2.083333333333332E-3</v>
      </c>
    </row>
    <row r="17" spans="1:15" x14ac:dyDescent="0.3">
      <c r="A17" s="52" t="s">
        <v>27</v>
      </c>
      <c r="B17" s="66">
        <v>12</v>
      </c>
      <c r="C17" s="52"/>
      <c r="D17" s="52">
        <v>12</v>
      </c>
      <c r="E17" s="52"/>
      <c r="G17" s="9" t="s">
        <v>9</v>
      </c>
      <c r="H17" s="56">
        <f>B17</f>
        <v>12</v>
      </c>
      <c r="I17" s="52"/>
      <c r="J17" s="52"/>
      <c r="L17" s="10" t="s">
        <v>9</v>
      </c>
      <c r="M17" s="7">
        <f>D17</f>
        <v>12</v>
      </c>
      <c r="N17" s="12">
        <f>N19/M18</f>
        <v>11.999999999999993</v>
      </c>
    </row>
    <row r="18" spans="1:15" x14ac:dyDescent="0.3">
      <c r="A18" s="52" t="s">
        <v>28</v>
      </c>
      <c r="B18" s="172">
        <v>3</v>
      </c>
      <c r="C18" s="52"/>
      <c r="D18" s="52">
        <v>3</v>
      </c>
      <c r="E18" s="52"/>
      <c r="G18" s="9" t="s">
        <v>12</v>
      </c>
      <c r="H18" s="56">
        <f>B18</f>
        <v>3</v>
      </c>
      <c r="I18" s="52"/>
      <c r="J18" s="52"/>
      <c r="L18" s="10" t="s">
        <v>12</v>
      </c>
      <c r="M18" s="8">
        <f>D18</f>
        <v>3</v>
      </c>
      <c r="N18" s="13">
        <f>N19/M17</f>
        <v>2.9999999999999982</v>
      </c>
    </row>
    <row r="19" spans="1:15" x14ac:dyDescent="0.3">
      <c r="A19" s="52" t="s">
        <v>39</v>
      </c>
      <c r="B19" s="172">
        <f>B17*B18</f>
        <v>36</v>
      </c>
      <c r="C19" s="52"/>
      <c r="D19" s="52">
        <v>36</v>
      </c>
      <c r="E19" s="52"/>
      <c r="G19" s="9" t="s">
        <v>13</v>
      </c>
      <c r="H19" s="67">
        <f>H17*H18</f>
        <v>36</v>
      </c>
      <c r="I19" s="52"/>
      <c r="J19" s="52"/>
      <c r="L19" s="10" t="s">
        <v>13</v>
      </c>
      <c r="M19" s="14">
        <f>M17*M18</f>
        <v>36</v>
      </c>
      <c r="N19" s="13">
        <f>((M14/M15)-1)/M16</f>
        <v>35.999999999999979</v>
      </c>
    </row>
    <row r="20" spans="1:15" x14ac:dyDescent="0.3">
      <c r="B20" s="40"/>
      <c r="L20" s="10" t="s">
        <v>22</v>
      </c>
      <c r="M20" s="143">
        <f>M15*M19*M16</f>
        <v>18750</v>
      </c>
      <c r="N20" s="144"/>
    </row>
    <row r="21" spans="1:15" x14ac:dyDescent="0.3">
      <c r="A21" t="s">
        <v>88</v>
      </c>
      <c r="B21" s="2" t="s">
        <v>93</v>
      </c>
      <c r="C21" s="23"/>
    </row>
    <row r="22" spans="1:15" ht="15.6" x14ac:dyDescent="0.3">
      <c r="B22" s="2"/>
      <c r="C22" s="2"/>
      <c r="G22" s="142" t="s">
        <v>40</v>
      </c>
      <c r="H22" s="142"/>
      <c r="I22" s="142"/>
      <c r="J22" s="142"/>
      <c r="L22" s="142" t="s">
        <v>15</v>
      </c>
      <c r="M22" s="142"/>
      <c r="N22" s="142"/>
      <c r="O22" s="142"/>
    </row>
    <row r="23" spans="1:15" ht="18" x14ac:dyDescent="0.35">
      <c r="B23" s="2"/>
      <c r="C23" s="2"/>
      <c r="E23" s="49"/>
      <c r="G23" s="15" t="s">
        <v>16</v>
      </c>
      <c r="H23" s="61">
        <f>B15</f>
        <v>2.4250000000000001E-2</v>
      </c>
      <c r="I23" s="15" t="s">
        <v>41</v>
      </c>
      <c r="J23" s="16">
        <v>2</v>
      </c>
      <c r="K23" s="49"/>
      <c r="L23" s="15" t="s">
        <v>16</v>
      </c>
      <c r="M23" s="22">
        <f>D15</f>
        <v>2.5000000000000001E-2</v>
      </c>
      <c r="N23" s="15" t="s">
        <v>17</v>
      </c>
      <c r="O23" s="16">
        <v>1</v>
      </c>
    </row>
    <row r="24" spans="1:15" x14ac:dyDescent="0.3">
      <c r="E24" s="41"/>
      <c r="G24" s="17" t="s">
        <v>18</v>
      </c>
      <c r="H24" s="17">
        <f>J24*(((1+(H23/J23))^(J23/J24))-1)</f>
        <v>2.4128387041824517E-2</v>
      </c>
      <c r="I24" s="15" t="s">
        <v>42</v>
      </c>
      <c r="J24" s="16">
        <v>12</v>
      </c>
      <c r="K24" s="42"/>
      <c r="L24" s="17" t="s">
        <v>18</v>
      </c>
      <c r="M24" s="17">
        <f>(M23/O24)*O23</f>
        <v>2.0833333333333333E-3</v>
      </c>
      <c r="N24" s="15" t="s">
        <v>19</v>
      </c>
      <c r="O24" s="16">
        <v>12</v>
      </c>
    </row>
    <row r="25" spans="1:15" x14ac:dyDescent="0.3">
      <c r="E25" s="43"/>
      <c r="K25" s="44"/>
    </row>
    <row r="26" spans="1:15" x14ac:dyDescent="0.3">
      <c r="E26" s="43"/>
      <c r="G26" s="18" t="s">
        <v>20</v>
      </c>
      <c r="H26" s="60">
        <f>H24</f>
        <v>2.4128387041824517E-2</v>
      </c>
      <c r="I26" s="20" t="s">
        <v>21</v>
      </c>
      <c r="J26" s="21">
        <f>J24</f>
        <v>12</v>
      </c>
      <c r="K26" s="46"/>
      <c r="L26" s="18" t="s">
        <v>20</v>
      </c>
      <c r="M26" s="19">
        <f>M24</f>
        <v>2.0833333333333333E-3</v>
      </c>
      <c r="N26" s="20" t="s">
        <v>21</v>
      </c>
      <c r="O26" s="21">
        <f>O24</f>
        <v>12</v>
      </c>
    </row>
    <row r="27" spans="1:15" x14ac:dyDescent="0.3">
      <c r="E27" s="43"/>
      <c r="F27" s="43"/>
      <c r="G27" s="43"/>
      <c r="H27" s="43"/>
      <c r="I27" s="43"/>
      <c r="J27" s="43"/>
    </row>
    <row r="28" spans="1:15" x14ac:dyDescent="0.3">
      <c r="E28" s="43"/>
      <c r="J28" s="43"/>
    </row>
    <row r="29" spans="1:15" x14ac:dyDescent="0.3">
      <c r="E29" s="41"/>
      <c r="J29" s="47"/>
    </row>
    <row r="30" spans="1:15" x14ac:dyDescent="0.3">
      <c r="E30" s="48"/>
      <c r="J30" s="43"/>
    </row>
  </sheetData>
  <mergeCells count="5">
    <mergeCell ref="A1:G2"/>
    <mergeCell ref="G12:J12"/>
    <mergeCell ref="G22:J22"/>
    <mergeCell ref="L22:O22"/>
    <mergeCell ref="M20:N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F18AE-0436-4069-B481-42D5B9C13662}">
  <dimension ref="A1:I21"/>
  <sheetViews>
    <sheetView zoomScale="85" zoomScaleNormal="85" workbookViewId="0">
      <selection activeCell="C15" sqref="C15"/>
    </sheetView>
  </sheetViews>
  <sheetFormatPr baseColWidth="10" defaultRowHeight="14.4" x14ac:dyDescent="0.3"/>
  <cols>
    <col min="1" max="1" width="13.5546875" bestFit="1" customWidth="1"/>
    <col min="2" max="2" width="14.21875" bestFit="1" customWidth="1"/>
    <col min="3" max="3" width="17" bestFit="1" customWidth="1"/>
    <col min="4" max="4" width="12.6640625" bestFit="1" customWidth="1"/>
    <col min="5" max="5" width="16.21875" bestFit="1" customWidth="1"/>
    <col min="8" max="8" width="12.21875" bestFit="1" customWidth="1"/>
    <col min="9" max="9" width="14.21875" bestFit="1" customWidth="1"/>
  </cols>
  <sheetData>
    <row r="1" spans="1:9" ht="14.4" customHeight="1" x14ac:dyDescent="0.3">
      <c r="A1" s="147" t="s">
        <v>35</v>
      </c>
      <c r="B1" s="147"/>
      <c r="C1" s="147"/>
      <c r="D1" s="147"/>
      <c r="E1" s="147"/>
      <c r="F1" s="147"/>
      <c r="G1" s="147"/>
    </row>
    <row r="2" spans="1:9" ht="14.4" customHeight="1" x14ac:dyDescent="0.3">
      <c r="A2" s="147"/>
      <c r="B2" s="147"/>
      <c r="C2" s="147"/>
      <c r="D2" s="147"/>
      <c r="E2" s="147"/>
      <c r="F2" s="147"/>
      <c r="G2" s="147"/>
    </row>
    <row r="12" spans="1:9" ht="18" x14ac:dyDescent="0.35">
      <c r="A12" s="175" t="s">
        <v>11</v>
      </c>
      <c r="B12" s="175"/>
      <c r="F12" s="151" t="s">
        <v>35</v>
      </c>
      <c r="G12" s="151"/>
      <c r="H12" s="151"/>
      <c r="I12" s="151"/>
    </row>
    <row r="13" spans="1:9" x14ac:dyDescent="0.3">
      <c r="A13" s="52" t="s">
        <v>3</v>
      </c>
      <c r="B13" s="168" t="s">
        <v>2</v>
      </c>
      <c r="D13" s="2"/>
      <c r="F13" s="67" t="s">
        <v>10</v>
      </c>
      <c r="G13" s="67" t="s">
        <v>11</v>
      </c>
      <c r="H13" s="67" t="s">
        <v>36</v>
      </c>
      <c r="I13" s="52"/>
    </row>
    <row r="14" spans="1:9" x14ac:dyDescent="0.3">
      <c r="A14" s="52" t="s">
        <v>6</v>
      </c>
      <c r="B14" s="168">
        <v>1485000</v>
      </c>
      <c r="C14" s="2"/>
      <c r="F14" s="9" t="s">
        <v>6</v>
      </c>
      <c r="G14" s="3">
        <f>B14</f>
        <v>1485000</v>
      </c>
      <c r="H14" s="53">
        <f>G15*((1+(G16/G17))^(G19))</f>
        <v>1485000</v>
      </c>
      <c r="I14" s="52"/>
    </row>
    <row r="15" spans="1:9" x14ac:dyDescent="0.3">
      <c r="A15" s="52" t="s">
        <v>1</v>
      </c>
      <c r="B15" s="169">
        <v>4.3499999999999997E-2</v>
      </c>
      <c r="C15" s="58" t="s">
        <v>45</v>
      </c>
      <c r="D15" s="63"/>
      <c r="F15" s="9" t="s">
        <v>3</v>
      </c>
      <c r="G15" s="5">
        <f>H15</f>
        <v>1453295.191893257</v>
      </c>
      <c r="H15" s="53">
        <f>G14*((1+(G16/G17))^(-G19))</f>
        <v>1453295.191893257</v>
      </c>
      <c r="I15" s="52"/>
    </row>
    <row r="16" spans="1:9" x14ac:dyDescent="0.3">
      <c r="A16" s="52" t="s">
        <v>1</v>
      </c>
      <c r="B16" s="169">
        <v>1.4396127130536396E-2</v>
      </c>
      <c r="C16" s="59" t="s">
        <v>46</v>
      </c>
      <c r="D16" s="64"/>
      <c r="F16" s="9" t="s">
        <v>1</v>
      </c>
      <c r="G16" s="54">
        <f>B16</f>
        <v>1.4396127130536396E-2</v>
      </c>
      <c r="H16" s="55" t="s">
        <v>22</v>
      </c>
      <c r="I16" s="62">
        <f>G14-G15</f>
        <v>31704.808106743032</v>
      </c>
    </row>
    <row r="17" spans="1:9" x14ac:dyDescent="0.3">
      <c r="A17" s="52" t="s">
        <v>27</v>
      </c>
      <c r="B17" s="66">
        <v>12</v>
      </c>
      <c r="F17" s="9" t="s">
        <v>9</v>
      </c>
      <c r="G17" s="56">
        <f>B17</f>
        <v>12</v>
      </c>
      <c r="H17" s="52"/>
      <c r="I17" s="52"/>
    </row>
    <row r="18" spans="1:9" x14ac:dyDescent="0.3">
      <c r="A18" s="52" t="s">
        <v>28</v>
      </c>
      <c r="B18" s="172">
        <f>18/12</f>
        <v>1.5</v>
      </c>
      <c r="F18" s="9" t="s">
        <v>12</v>
      </c>
      <c r="G18" s="56">
        <f>B18</f>
        <v>1.5</v>
      </c>
      <c r="H18" s="52"/>
      <c r="I18" s="52"/>
    </row>
    <row r="19" spans="1:9" x14ac:dyDescent="0.3">
      <c r="A19" s="52" t="s">
        <v>39</v>
      </c>
      <c r="B19" s="172">
        <f>B17*B18</f>
        <v>18</v>
      </c>
      <c r="F19" s="9" t="s">
        <v>13</v>
      </c>
      <c r="G19" s="67">
        <f>G17*G18</f>
        <v>18</v>
      </c>
      <c r="H19" s="52"/>
      <c r="I19" s="52"/>
    </row>
    <row r="20" spans="1:9" x14ac:dyDescent="0.3">
      <c r="B20" s="40"/>
    </row>
    <row r="21" spans="1:9" x14ac:dyDescent="0.3">
      <c r="B21" s="2"/>
      <c r="C21" s="23"/>
    </row>
  </sheetData>
  <mergeCells count="3">
    <mergeCell ref="A1:G2"/>
    <mergeCell ref="F12:I12"/>
    <mergeCell ref="A12:B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D87E2-0EDF-42DD-8438-D3A83D62215F}">
  <dimension ref="A1:I133"/>
  <sheetViews>
    <sheetView workbookViewId="0">
      <selection activeCell="C7" sqref="C7:C9"/>
    </sheetView>
  </sheetViews>
  <sheetFormatPr baseColWidth="10" defaultRowHeight="14.4" x14ac:dyDescent="0.3"/>
  <cols>
    <col min="2" max="2" width="13.33203125" customWidth="1"/>
    <col min="3" max="3" width="14.44140625" bestFit="1" customWidth="1"/>
    <col min="4" max="4" width="14.21875" customWidth="1"/>
    <col min="5" max="5" width="14" bestFit="1" customWidth="1"/>
    <col min="6" max="6" width="17.109375" bestFit="1" customWidth="1"/>
  </cols>
  <sheetData>
    <row r="1" spans="1:9" ht="21" x14ac:dyDescent="0.4">
      <c r="A1" s="100"/>
      <c r="B1" s="152" t="s">
        <v>47</v>
      </c>
      <c r="C1" s="152"/>
      <c r="D1" s="152"/>
      <c r="E1" s="152"/>
      <c r="F1" s="152"/>
      <c r="G1" s="100"/>
      <c r="H1" s="100"/>
      <c r="I1" s="100"/>
    </row>
    <row r="2" spans="1:9" ht="14.4" customHeight="1" thickBot="1" x14ac:dyDescent="0.45">
      <c r="A2" s="100"/>
      <c r="B2" s="68"/>
      <c r="C2" s="68"/>
      <c r="D2" s="69"/>
      <c r="E2" s="69"/>
      <c r="F2" s="69"/>
      <c r="G2" s="100"/>
      <c r="H2" s="100"/>
      <c r="I2" s="100"/>
    </row>
    <row r="3" spans="1:9" ht="15.6" x14ac:dyDescent="0.3">
      <c r="B3" s="145" t="s">
        <v>48</v>
      </c>
      <c r="C3" s="146"/>
      <c r="D3" s="70" t="s">
        <v>49</v>
      </c>
      <c r="E3" s="71"/>
      <c r="F3" s="71"/>
    </row>
    <row r="4" spans="1:9" x14ac:dyDescent="0.3">
      <c r="B4" s="72" t="s">
        <v>3</v>
      </c>
      <c r="C4" s="185"/>
      <c r="D4" s="101" t="e">
        <f>PV(C6,C10,C5,0)</f>
        <v>#DIV/0!</v>
      </c>
      <c r="E4" s="74"/>
      <c r="F4" s="75"/>
    </row>
    <row r="5" spans="1:9" x14ac:dyDescent="0.3">
      <c r="B5" s="72" t="s">
        <v>50</v>
      </c>
      <c r="C5" s="73"/>
      <c r="D5" s="27" t="e">
        <f>PMT(C6,C10,C4,0,0)</f>
        <v>#DIV/0!</v>
      </c>
      <c r="E5" s="76"/>
      <c r="F5" s="77"/>
    </row>
    <row r="6" spans="1:9" x14ac:dyDescent="0.3">
      <c r="B6" s="72" t="s">
        <v>51</v>
      </c>
      <c r="C6" s="78" t="e">
        <f>C7/C8</f>
        <v>#DIV/0!</v>
      </c>
      <c r="D6" s="79" t="e">
        <f>RATE(C10,C5,C4,0,0,0)</f>
        <v>#NUM!</v>
      </c>
      <c r="E6" s="80"/>
      <c r="F6" s="81"/>
    </row>
    <row r="7" spans="1:9" x14ac:dyDescent="0.3">
      <c r="B7" s="72" t="s">
        <v>1</v>
      </c>
      <c r="C7" s="82"/>
      <c r="D7" s="83" t="e">
        <f>C6*C8</f>
        <v>#DIV/0!</v>
      </c>
      <c r="E7" s="84"/>
      <c r="F7" s="69"/>
    </row>
    <row r="8" spans="1:9" x14ac:dyDescent="0.3">
      <c r="B8" s="72" t="s">
        <v>27</v>
      </c>
      <c r="C8" s="7"/>
      <c r="D8" s="29">
        <f>C8</f>
        <v>0</v>
      </c>
      <c r="E8" s="69"/>
      <c r="F8" s="85"/>
    </row>
    <row r="9" spans="1:9" x14ac:dyDescent="0.3">
      <c r="B9" s="72" t="s">
        <v>28</v>
      </c>
      <c r="C9" s="7"/>
      <c r="D9" s="29">
        <f>C9</f>
        <v>0</v>
      </c>
      <c r="E9" s="69"/>
      <c r="F9" s="75"/>
    </row>
    <row r="10" spans="1:9" ht="15" thickBot="1" x14ac:dyDescent="0.35">
      <c r="B10" s="86" t="s">
        <v>52</v>
      </c>
      <c r="C10" s="87">
        <f>C8*C9</f>
        <v>0</v>
      </c>
      <c r="D10" s="88" t="e">
        <f>NPER(C6,C5,C4,0,0)</f>
        <v>#DIV/0!</v>
      </c>
    </row>
    <row r="11" spans="1:9" ht="15" thickBot="1" x14ac:dyDescent="0.35"/>
    <row r="12" spans="1:9" ht="15" thickBot="1" x14ac:dyDescent="0.35">
      <c r="B12" s="89" t="s">
        <v>53</v>
      </c>
      <c r="C12" s="90">
        <f>SUBTOTAL(9,C14:C133)</f>
        <v>0</v>
      </c>
      <c r="D12" s="91" t="e">
        <f t="shared" ref="D12" si="0">SUBTOTAL(9,D14:D133)</f>
        <v>#DIV/0!</v>
      </c>
      <c r="E12" s="92" t="e">
        <f>SUBTOTAL(9,E14:E133)</f>
        <v>#DIV/0!</v>
      </c>
      <c r="F12" s="93">
        <f>-C4</f>
        <v>0</v>
      </c>
    </row>
    <row r="13" spans="1:9" ht="15" thickBot="1" x14ac:dyDescent="0.35">
      <c r="B13" s="94" t="s">
        <v>54</v>
      </c>
      <c r="C13" s="95" t="s">
        <v>55</v>
      </c>
      <c r="D13" s="95" t="s">
        <v>56</v>
      </c>
      <c r="E13" s="95" t="s">
        <v>57</v>
      </c>
      <c r="F13" s="96" t="s">
        <v>58</v>
      </c>
    </row>
    <row r="14" spans="1:9" x14ac:dyDescent="0.3">
      <c r="B14" s="97">
        <v>1</v>
      </c>
      <c r="C14" s="98">
        <f>$C$5</f>
        <v>0</v>
      </c>
      <c r="D14" s="99" t="e">
        <f>F12*$C$6</f>
        <v>#DIV/0!</v>
      </c>
      <c r="E14" s="99" t="e">
        <f>C14-D14</f>
        <v>#DIV/0!</v>
      </c>
      <c r="F14" s="99" t="e">
        <f>F12-E14</f>
        <v>#DIV/0!</v>
      </c>
    </row>
    <row r="15" spans="1:9" x14ac:dyDescent="0.3">
      <c r="B15" s="97">
        <v>2</v>
      </c>
      <c r="C15" s="98">
        <f t="shared" ref="C15:C78" si="1">IF(B15&gt;$C$10,,C14)</f>
        <v>0</v>
      </c>
      <c r="D15" s="99">
        <f>IF(B15&gt;$C$10,,F14*$C$6)</f>
        <v>0</v>
      </c>
      <c r="E15" s="99">
        <f t="shared" ref="E15:E78" si="2">IF(B15&gt;$C$10,,C15-D15)</f>
        <v>0</v>
      </c>
      <c r="F15" s="99">
        <f t="shared" ref="F15:F78" si="3">IF(B15&gt;$C$10,,F14-E15)</f>
        <v>0</v>
      </c>
    </row>
    <row r="16" spans="1:9" x14ac:dyDescent="0.3">
      <c r="B16" s="97">
        <v>3</v>
      </c>
      <c r="C16" s="98">
        <f t="shared" si="1"/>
        <v>0</v>
      </c>
      <c r="D16" s="99">
        <f t="shared" ref="D16:D79" si="4">IF(B16&gt;$C$10,,F15*$C$6)</f>
        <v>0</v>
      </c>
      <c r="E16" s="99">
        <f t="shared" si="2"/>
        <v>0</v>
      </c>
      <c r="F16" s="99">
        <f t="shared" si="3"/>
        <v>0</v>
      </c>
    </row>
    <row r="17" spans="2:6" x14ac:dyDescent="0.3">
      <c r="B17" s="97">
        <v>4</v>
      </c>
      <c r="C17" s="98">
        <f t="shared" si="1"/>
        <v>0</v>
      </c>
      <c r="D17" s="99">
        <f t="shared" si="4"/>
        <v>0</v>
      </c>
      <c r="E17" s="99">
        <f t="shared" si="2"/>
        <v>0</v>
      </c>
      <c r="F17" s="99">
        <f t="shared" si="3"/>
        <v>0</v>
      </c>
    </row>
    <row r="18" spans="2:6" x14ac:dyDescent="0.3">
      <c r="B18" s="97">
        <v>5</v>
      </c>
      <c r="C18" s="98">
        <f t="shared" si="1"/>
        <v>0</v>
      </c>
      <c r="D18" s="99">
        <f t="shared" si="4"/>
        <v>0</v>
      </c>
      <c r="E18" s="99">
        <f t="shared" si="2"/>
        <v>0</v>
      </c>
      <c r="F18" s="99">
        <f t="shared" si="3"/>
        <v>0</v>
      </c>
    </row>
    <row r="19" spans="2:6" x14ac:dyDescent="0.3">
      <c r="B19" s="97">
        <v>6</v>
      </c>
      <c r="C19" s="98">
        <f t="shared" si="1"/>
        <v>0</v>
      </c>
      <c r="D19" s="99">
        <f t="shared" si="4"/>
        <v>0</v>
      </c>
      <c r="E19" s="99">
        <f t="shared" si="2"/>
        <v>0</v>
      </c>
      <c r="F19" s="99">
        <f t="shared" si="3"/>
        <v>0</v>
      </c>
    </row>
    <row r="20" spans="2:6" x14ac:dyDescent="0.3">
      <c r="B20" s="97">
        <v>7</v>
      </c>
      <c r="C20" s="98">
        <f t="shared" si="1"/>
        <v>0</v>
      </c>
      <c r="D20" s="99">
        <f t="shared" si="4"/>
        <v>0</v>
      </c>
      <c r="E20" s="99">
        <f t="shared" si="2"/>
        <v>0</v>
      </c>
      <c r="F20" s="99">
        <f t="shared" si="3"/>
        <v>0</v>
      </c>
    </row>
    <row r="21" spans="2:6" x14ac:dyDescent="0.3">
      <c r="B21" s="97">
        <v>8</v>
      </c>
      <c r="C21" s="98">
        <f t="shared" si="1"/>
        <v>0</v>
      </c>
      <c r="D21" s="99">
        <f t="shared" si="4"/>
        <v>0</v>
      </c>
      <c r="E21" s="99">
        <f t="shared" si="2"/>
        <v>0</v>
      </c>
      <c r="F21" s="99">
        <f t="shared" si="3"/>
        <v>0</v>
      </c>
    </row>
    <row r="22" spans="2:6" x14ac:dyDescent="0.3">
      <c r="B22" s="97">
        <v>9</v>
      </c>
      <c r="C22" s="98">
        <f t="shared" si="1"/>
        <v>0</v>
      </c>
      <c r="D22" s="99">
        <f t="shared" si="4"/>
        <v>0</v>
      </c>
      <c r="E22" s="99">
        <f t="shared" si="2"/>
        <v>0</v>
      </c>
      <c r="F22" s="99">
        <f t="shared" si="3"/>
        <v>0</v>
      </c>
    </row>
    <row r="23" spans="2:6" x14ac:dyDescent="0.3">
      <c r="B23" s="97">
        <v>10</v>
      </c>
      <c r="C23" s="98">
        <f t="shared" si="1"/>
        <v>0</v>
      </c>
      <c r="D23" s="99">
        <f t="shared" si="4"/>
        <v>0</v>
      </c>
      <c r="E23" s="99">
        <f t="shared" si="2"/>
        <v>0</v>
      </c>
      <c r="F23" s="99">
        <f t="shared" si="3"/>
        <v>0</v>
      </c>
    </row>
    <row r="24" spans="2:6" x14ac:dyDescent="0.3">
      <c r="B24" s="97">
        <v>11</v>
      </c>
      <c r="C24" s="98">
        <f t="shared" si="1"/>
        <v>0</v>
      </c>
      <c r="D24" s="99">
        <f t="shared" si="4"/>
        <v>0</v>
      </c>
      <c r="E24" s="99">
        <f t="shared" si="2"/>
        <v>0</v>
      </c>
      <c r="F24" s="99">
        <f t="shared" si="3"/>
        <v>0</v>
      </c>
    </row>
    <row r="25" spans="2:6" x14ac:dyDescent="0.3">
      <c r="B25" s="97">
        <v>12</v>
      </c>
      <c r="C25" s="98">
        <f t="shared" si="1"/>
        <v>0</v>
      </c>
      <c r="D25" s="99">
        <f t="shared" si="4"/>
        <v>0</v>
      </c>
      <c r="E25" s="99">
        <f t="shared" si="2"/>
        <v>0</v>
      </c>
      <c r="F25" s="99">
        <f t="shared" si="3"/>
        <v>0</v>
      </c>
    </row>
    <row r="26" spans="2:6" x14ac:dyDescent="0.3">
      <c r="B26" s="97">
        <v>13</v>
      </c>
      <c r="C26" s="98">
        <f t="shared" si="1"/>
        <v>0</v>
      </c>
      <c r="D26" s="99">
        <f t="shared" si="4"/>
        <v>0</v>
      </c>
      <c r="E26" s="99">
        <f t="shared" si="2"/>
        <v>0</v>
      </c>
      <c r="F26" s="99">
        <f t="shared" si="3"/>
        <v>0</v>
      </c>
    </row>
    <row r="27" spans="2:6" x14ac:dyDescent="0.3">
      <c r="B27" s="97">
        <v>14</v>
      </c>
      <c r="C27" s="98">
        <f t="shared" si="1"/>
        <v>0</v>
      </c>
      <c r="D27" s="99">
        <f t="shared" si="4"/>
        <v>0</v>
      </c>
      <c r="E27" s="99">
        <f t="shared" si="2"/>
        <v>0</v>
      </c>
      <c r="F27" s="99">
        <f t="shared" si="3"/>
        <v>0</v>
      </c>
    </row>
    <row r="28" spans="2:6" x14ac:dyDescent="0.3">
      <c r="B28" s="97">
        <v>15</v>
      </c>
      <c r="C28" s="98">
        <f t="shared" si="1"/>
        <v>0</v>
      </c>
      <c r="D28" s="99">
        <f t="shared" si="4"/>
        <v>0</v>
      </c>
      <c r="E28" s="99">
        <f t="shared" si="2"/>
        <v>0</v>
      </c>
      <c r="F28" s="99">
        <f t="shared" si="3"/>
        <v>0</v>
      </c>
    </row>
    <row r="29" spans="2:6" x14ac:dyDescent="0.3">
      <c r="B29" s="97">
        <v>16</v>
      </c>
      <c r="C29" s="98">
        <f t="shared" si="1"/>
        <v>0</v>
      </c>
      <c r="D29" s="99">
        <f t="shared" si="4"/>
        <v>0</v>
      </c>
      <c r="E29" s="99">
        <f t="shared" si="2"/>
        <v>0</v>
      </c>
      <c r="F29" s="99">
        <f t="shared" si="3"/>
        <v>0</v>
      </c>
    </row>
    <row r="30" spans="2:6" x14ac:dyDescent="0.3">
      <c r="B30" s="97">
        <v>17</v>
      </c>
      <c r="C30" s="98">
        <f t="shared" si="1"/>
        <v>0</v>
      </c>
      <c r="D30" s="99">
        <f t="shared" si="4"/>
        <v>0</v>
      </c>
      <c r="E30" s="99">
        <f t="shared" si="2"/>
        <v>0</v>
      </c>
      <c r="F30" s="99">
        <f t="shared" si="3"/>
        <v>0</v>
      </c>
    </row>
    <row r="31" spans="2:6" x14ac:dyDescent="0.3">
      <c r="B31" s="97">
        <v>18</v>
      </c>
      <c r="C31" s="98">
        <f t="shared" si="1"/>
        <v>0</v>
      </c>
      <c r="D31" s="99">
        <f t="shared" si="4"/>
        <v>0</v>
      </c>
      <c r="E31" s="99">
        <f t="shared" si="2"/>
        <v>0</v>
      </c>
      <c r="F31" s="99">
        <f t="shared" si="3"/>
        <v>0</v>
      </c>
    </row>
    <row r="32" spans="2:6" x14ac:dyDescent="0.3">
      <c r="B32" s="97">
        <v>19</v>
      </c>
      <c r="C32" s="98">
        <f t="shared" si="1"/>
        <v>0</v>
      </c>
      <c r="D32" s="99">
        <f t="shared" si="4"/>
        <v>0</v>
      </c>
      <c r="E32" s="99">
        <f t="shared" si="2"/>
        <v>0</v>
      </c>
      <c r="F32" s="99">
        <f t="shared" si="3"/>
        <v>0</v>
      </c>
    </row>
    <row r="33" spans="2:6" x14ac:dyDescent="0.3">
      <c r="B33" s="97">
        <v>20</v>
      </c>
      <c r="C33" s="98">
        <f t="shared" si="1"/>
        <v>0</v>
      </c>
      <c r="D33" s="99">
        <f t="shared" si="4"/>
        <v>0</v>
      </c>
      <c r="E33" s="99">
        <f t="shared" si="2"/>
        <v>0</v>
      </c>
      <c r="F33" s="99">
        <f t="shared" si="3"/>
        <v>0</v>
      </c>
    </row>
    <row r="34" spans="2:6" x14ac:dyDescent="0.3">
      <c r="B34" s="97">
        <v>21</v>
      </c>
      <c r="C34" s="98">
        <f t="shared" si="1"/>
        <v>0</v>
      </c>
      <c r="D34" s="99">
        <f t="shared" si="4"/>
        <v>0</v>
      </c>
      <c r="E34" s="99">
        <f t="shared" si="2"/>
        <v>0</v>
      </c>
      <c r="F34" s="99">
        <f t="shared" si="3"/>
        <v>0</v>
      </c>
    </row>
    <row r="35" spans="2:6" x14ac:dyDescent="0.3">
      <c r="B35" s="97">
        <v>22</v>
      </c>
      <c r="C35" s="98">
        <f t="shared" si="1"/>
        <v>0</v>
      </c>
      <c r="D35" s="99">
        <f t="shared" si="4"/>
        <v>0</v>
      </c>
      <c r="E35" s="99">
        <f t="shared" si="2"/>
        <v>0</v>
      </c>
      <c r="F35" s="99">
        <f t="shared" si="3"/>
        <v>0</v>
      </c>
    </row>
    <row r="36" spans="2:6" x14ac:dyDescent="0.3">
      <c r="B36" s="97">
        <v>23</v>
      </c>
      <c r="C36" s="98">
        <f t="shared" si="1"/>
        <v>0</v>
      </c>
      <c r="D36" s="99">
        <f t="shared" si="4"/>
        <v>0</v>
      </c>
      <c r="E36" s="99">
        <f t="shared" si="2"/>
        <v>0</v>
      </c>
      <c r="F36" s="99">
        <f t="shared" si="3"/>
        <v>0</v>
      </c>
    </row>
    <row r="37" spans="2:6" x14ac:dyDescent="0.3">
      <c r="B37" s="97">
        <v>24</v>
      </c>
      <c r="C37" s="98">
        <f t="shared" si="1"/>
        <v>0</v>
      </c>
      <c r="D37" s="99">
        <f t="shared" si="4"/>
        <v>0</v>
      </c>
      <c r="E37" s="99">
        <f t="shared" si="2"/>
        <v>0</v>
      </c>
      <c r="F37" s="99">
        <f t="shared" si="3"/>
        <v>0</v>
      </c>
    </row>
    <row r="38" spans="2:6" x14ac:dyDescent="0.3">
      <c r="B38" s="97">
        <v>25</v>
      </c>
      <c r="C38" s="98">
        <f t="shared" si="1"/>
        <v>0</v>
      </c>
      <c r="D38" s="99">
        <f t="shared" si="4"/>
        <v>0</v>
      </c>
      <c r="E38" s="99">
        <f t="shared" si="2"/>
        <v>0</v>
      </c>
      <c r="F38" s="99">
        <f t="shared" si="3"/>
        <v>0</v>
      </c>
    </row>
    <row r="39" spans="2:6" x14ac:dyDescent="0.3">
      <c r="B39" s="97">
        <v>26</v>
      </c>
      <c r="C39" s="98">
        <f t="shared" si="1"/>
        <v>0</v>
      </c>
      <c r="D39" s="99">
        <f t="shared" si="4"/>
        <v>0</v>
      </c>
      <c r="E39" s="99">
        <f t="shared" si="2"/>
        <v>0</v>
      </c>
      <c r="F39" s="99">
        <f t="shared" si="3"/>
        <v>0</v>
      </c>
    </row>
    <row r="40" spans="2:6" x14ac:dyDescent="0.3">
      <c r="B40" s="97">
        <v>27</v>
      </c>
      <c r="C40" s="98">
        <f t="shared" si="1"/>
        <v>0</v>
      </c>
      <c r="D40" s="99">
        <f t="shared" si="4"/>
        <v>0</v>
      </c>
      <c r="E40" s="99">
        <f t="shared" si="2"/>
        <v>0</v>
      </c>
      <c r="F40" s="99">
        <f t="shared" si="3"/>
        <v>0</v>
      </c>
    </row>
    <row r="41" spans="2:6" x14ac:dyDescent="0.3">
      <c r="B41" s="97">
        <v>28</v>
      </c>
      <c r="C41" s="98">
        <f t="shared" si="1"/>
        <v>0</v>
      </c>
      <c r="D41" s="99">
        <f t="shared" si="4"/>
        <v>0</v>
      </c>
      <c r="E41" s="99">
        <f t="shared" si="2"/>
        <v>0</v>
      </c>
      <c r="F41" s="99">
        <f t="shared" si="3"/>
        <v>0</v>
      </c>
    </row>
    <row r="42" spans="2:6" x14ac:dyDescent="0.3">
      <c r="B42" s="97">
        <v>29</v>
      </c>
      <c r="C42" s="98">
        <f t="shared" si="1"/>
        <v>0</v>
      </c>
      <c r="D42" s="99">
        <f t="shared" si="4"/>
        <v>0</v>
      </c>
      <c r="E42" s="99">
        <f t="shared" si="2"/>
        <v>0</v>
      </c>
      <c r="F42" s="99">
        <f t="shared" si="3"/>
        <v>0</v>
      </c>
    </row>
    <row r="43" spans="2:6" x14ac:dyDescent="0.3">
      <c r="B43" s="97">
        <v>30</v>
      </c>
      <c r="C43" s="98">
        <f t="shared" si="1"/>
        <v>0</v>
      </c>
      <c r="D43" s="99">
        <f t="shared" si="4"/>
        <v>0</v>
      </c>
      <c r="E43" s="99">
        <f t="shared" si="2"/>
        <v>0</v>
      </c>
      <c r="F43" s="99">
        <f t="shared" si="3"/>
        <v>0</v>
      </c>
    </row>
    <row r="44" spans="2:6" x14ac:dyDescent="0.3">
      <c r="B44" s="97">
        <v>31</v>
      </c>
      <c r="C44" s="98">
        <f t="shared" si="1"/>
        <v>0</v>
      </c>
      <c r="D44" s="99">
        <f t="shared" si="4"/>
        <v>0</v>
      </c>
      <c r="E44" s="99">
        <f t="shared" si="2"/>
        <v>0</v>
      </c>
      <c r="F44" s="99">
        <f t="shared" si="3"/>
        <v>0</v>
      </c>
    </row>
    <row r="45" spans="2:6" x14ac:dyDescent="0.3">
      <c r="B45" s="97">
        <v>32</v>
      </c>
      <c r="C45" s="98">
        <f t="shared" si="1"/>
        <v>0</v>
      </c>
      <c r="D45" s="99">
        <f t="shared" si="4"/>
        <v>0</v>
      </c>
      <c r="E45" s="99">
        <f t="shared" si="2"/>
        <v>0</v>
      </c>
      <c r="F45" s="99">
        <f t="shared" si="3"/>
        <v>0</v>
      </c>
    </row>
    <row r="46" spans="2:6" x14ac:dyDescent="0.3">
      <c r="B46" s="97">
        <v>33</v>
      </c>
      <c r="C46" s="98">
        <f t="shared" si="1"/>
        <v>0</v>
      </c>
      <c r="D46" s="99">
        <f t="shared" si="4"/>
        <v>0</v>
      </c>
      <c r="E46" s="99">
        <f t="shared" si="2"/>
        <v>0</v>
      </c>
      <c r="F46" s="99">
        <f t="shared" si="3"/>
        <v>0</v>
      </c>
    </row>
    <row r="47" spans="2:6" x14ac:dyDescent="0.3">
      <c r="B47" s="97">
        <v>34</v>
      </c>
      <c r="C47" s="98">
        <f t="shared" si="1"/>
        <v>0</v>
      </c>
      <c r="D47" s="99">
        <f t="shared" si="4"/>
        <v>0</v>
      </c>
      <c r="E47" s="99">
        <f t="shared" si="2"/>
        <v>0</v>
      </c>
      <c r="F47" s="99">
        <f t="shared" si="3"/>
        <v>0</v>
      </c>
    </row>
    <row r="48" spans="2:6" x14ac:dyDescent="0.3">
      <c r="B48" s="97">
        <v>35</v>
      </c>
      <c r="C48" s="98">
        <f t="shared" si="1"/>
        <v>0</v>
      </c>
      <c r="D48" s="99">
        <f t="shared" si="4"/>
        <v>0</v>
      </c>
      <c r="E48" s="99">
        <f t="shared" si="2"/>
        <v>0</v>
      </c>
      <c r="F48" s="99">
        <f t="shared" si="3"/>
        <v>0</v>
      </c>
    </row>
    <row r="49" spans="2:6" x14ac:dyDescent="0.3">
      <c r="B49" s="97">
        <v>36</v>
      </c>
      <c r="C49" s="98">
        <f t="shared" si="1"/>
        <v>0</v>
      </c>
      <c r="D49" s="99">
        <f t="shared" si="4"/>
        <v>0</v>
      </c>
      <c r="E49" s="99">
        <f t="shared" si="2"/>
        <v>0</v>
      </c>
      <c r="F49" s="99">
        <f t="shared" si="3"/>
        <v>0</v>
      </c>
    </row>
    <row r="50" spans="2:6" x14ac:dyDescent="0.3">
      <c r="B50" s="97">
        <v>37</v>
      </c>
      <c r="C50" s="98">
        <f t="shared" si="1"/>
        <v>0</v>
      </c>
      <c r="D50" s="99">
        <f t="shared" si="4"/>
        <v>0</v>
      </c>
      <c r="E50" s="99">
        <f t="shared" si="2"/>
        <v>0</v>
      </c>
      <c r="F50" s="99">
        <f t="shared" si="3"/>
        <v>0</v>
      </c>
    </row>
    <row r="51" spans="2:6" x14ac:dyDescent="0.3">
      <c r="B51" s="97">
        <v>38</v>
      </c>
      <c r="C51" s="98">
        <f t="shared" si="1"/>
        <v>0</v>
      </c>
      <c r="D51" s="99">
        <f t="shared" si="4"/>
        <v>0</v>
      </c>
      <c r="E51" s="99">
        <f t="shared" si="2"/>
        <v>0</v>
      </c>
      <c r="F51" s="99">
        <f t="shared" si="3"/>
        <v>0</v>
      </c>
    </row>
    <row r="52" spans="2:6" x14ac:dyDescent="0.3">
      <c r="B52" s="97">
        <v>39</v>
      </c>
      <c r="C52" s="98">
        <f t="shared" si="1"/>
        <v>0</v>
      </c>
      <c r="D52" s="99">
        <f t="shared" si="4"/>
        <v>0</v>
      </c>
      <c r="E52" s="99">
        <f t="shared" si="2"/>
        <v>0</v>
      </c>
      <c r="F52" s="99">
        <f t="shared" si="3"/>
        <v>0</v>
      </c>
    </row>
    <row r="53" spans="2:6" x14ac:dyDescent="0.3">
      <c r="B53" s="97">
        <v>40</v>
      </c>
      <c r="C53" s="98">
        <f t="shared" si="1"/>
        <v>0</v>
      </c>
      <c r="D53" s="99">
        <f t="shared" si="4"/>
        <v>0</v>
      </c>
      <c r="E53" s="99">
        <f t="shared" si="2"/>
        <v>0</v>
      </c>
      <c r="F53" s="99">
        <f t="shared" si="3"/>
        <v>0</v>
      </c>
    </row>
    <row r="54" spans="2:6" x14ac:dyDescent="0.3">
      <c r="B54" s="97">
        <v>41</v>
      </c>
      <c r="C54" s="98">
        <f t="shared" si="1"/>
        <v>0</v>
      </c>
      <c r="D54" s="99">
        <f t="shared" si="4"/>
        <v>0</v>
      </c>
      <c r="E54" s="99">
        <f t="shared" si="2"/>
        <v>0</v>
      </c>
      <c r="F54" s="99">
        <f t="shared" si="3"/>
        <v>0</v>
      </c>
    </row>
    <row r="55" spans="2:6" x14ac:dyDescent="0.3">
      <c r="B55" s="97">
        <v>42</v>
      </c>
      <c r="C55" s="98">
        <f t="shared" si="1"/>
        <v>0</v>
      </c>
      <c r="D55" s="99">
        <f t="shared" si="4"/>
        <v>0</v>
      </c>
      <c r="E55" s="99">
        <f t="shared" si="2"/>
        <v>0</v>
      </c>
      <c r="F55" s="99">
        <f t="shared" si="3"/>
        <v>0</v>
      </c>
    </row>
    <row r="56" spans="2:6" x14ac:dyDescent="0.3">
      <c r="B56" s="97">
        <v>43</v>
      </c>
      <c r="C56" s="98">
        <f t="shared" si="1"/>
        <v>0</v>
      </c>
      <c r="D56" s="99">
        <f t="shared" si="4"/>
        <v>0</v>
      </c>
      <c r="E56" s="99">
        <f t="shared" si="2"/>
        <v>0</v>
      </c>
      <c r="F56" s="99">
        <f t="shared" si="3"/>
        <v>0</v>
      </c>
    </row>
    <row r="57" spans="2:6" x14ac:dyDescent="0.3">
      <c r="B57" s="97">
        <v>44</v>
      </c>
      <c r="C57" s="98">
        <f t="shared" si="1"/>
        <v>0</v>
      </c>
      <c r="D57" s="99">
        <f t="shared" si="4"/>
        <v>0</v>
      </c>
      <c r="E57" s="99">
        <f t="shared" si="2"/>
        <v>0</v>
      </c>
      <c r="F57" s="99">
        <f t="shared" si="3"/>
        <v>0</v>
      </c>
    </row>
    <row r="58" spans="2:6" x14ac:dyDescent="0.3">
      <c r="B58" s="97">
        <v>45</v>
      </c>
      <c r="C58" s="98">
        <f t="shared" si="1"/>
        <v>0</v>
      </c>
      <c r="D58" s="99">
        <f t="shared" si="4"/>
        <v>0</v>
      </c>
      <c r="E58" s="99">
        <f t="shared" si="2"/>
        <v>0</v>
      </c>
      <c r="F58" s="99">
        <f t="shared" si="3"/>
        <v>0</v>
      </c>
    </row>
    <row r="59" spans="2:6" x14ac:dyDescent="0.3">
      <c r="B59" s="97">
        <v>46</v>
      </c>
      <c r="C59" s="98">
        <f t="shared" si="1"/>
        <v>0</v>
      </c>
      <c r="D59" s="99">
        <f t="shared" si="4"/>
        <v>0</v>
      </c>
      <c r="E59" s="99">
        <f t="shared" si="2"/>
        <v>0</v>
      </c>
      <c r="F59" s="99">
        <f t="shared" si="3"/>
        <v>0</v>
      </c>
    </row>
    <row r="60" spans="2:6" x14ac:dyDescent="0.3">
      <c r="B60" s="97">
        <v>47</v>
      </c>
      <c r="C60" s="98">
        <f t="shared" si="1"/>
        <v>0</v>
      </c>
      <c r="D60" s="99">
        <f t="shared" si="4"/>
        <v>0</v>
      </c>
      <c r="E60" s="99">
        <f t="shared" si="2"/>
        <v>0</v>
      </c>
      <c r="F60" s="99">
        <f t="shared" si="3"/>
        <v>0</v>
      </c>
    </row>
    <row r="61" spans="2:6" x14ac:dyDescent="0.3">
      <c r="B61" s="97">
        <v>48</v>
      </c>
      <c r="C61" s="98">
        <f t="shared" si="1"/>
        <v>0</v>
      </c>
      <c r="D61" s="99">
        <f t="shared" si="4"/>
        <v>0</v>
      </c>
      <c r="E61" s="99">
        <f t="shared" si="2"/>
        <v>0</v>
      </c>
      <c r="F61" s="99">
        <f t="shared" si="3"/>
        <v>0</v>
      </c>
    </row>
    <row r="62" spans="2:6" x14ac:dyDescent="0.3">
      <c r="B62" s="97">
        <v>49</v>
      </c>
      <c r="C62" s="98">
        <f t="shared" si="1"/>
        <v>0</v>
      </c>
      <c r="D62" s="99">
        <f t="shared" si="4"/>
        <v>0</v>
      </c>
      <c r="E62" s="99">
        <f t="shared" si="2"/>
        <v>0</v>
      </c>
      <c r="F62" s="99">
        <f t="shared" si="3"/>
        <v>0</v>
      </c>
    </row>
    <row r="63" spans="2:6" x14ac:dyDescent="0.3">
      <c r="B63" s="97">
        <v>50</v>
      </c>
      <c r="C63" s="98">
        <f t="shared" si="1"/>
        <v>0</v>
      </c>
      <c r="D63" s="99">
        <f t="shared" si="4"/>
        <v>0</v>
      </c>
      <c r="E63" s="99">
        <f t="shared" si="2"/>
        <v>0</v>
      </c>
      <c r="F63" s="99">
        <f t="shared" si="3"/>
        <v>0</v>
      </c>
    </row>
    <row r="64" spans="2:6" x14ac:dyDescent="0.3">
      <c r="B64" s="97">
        <v>51</v>
      </c>
      <c r="C64" s="98">
        <f t="shared" si="1"/>
        <v>0</v>
      </c>
      <c r="D64" s="99">
        <f t="shared" si="4"/>
        <v>0</v>
      </c>
      <c r="E64" s="99">
        <f t="shared" si="2"/>
        <v>0</v>
      </c>
      <c r="F64" s="99">
        <f t="shared" si="3"/>
        <v>0</v>
      </c>
    </row>
    <row r="65" spans="2:6" x14ac:dyDescent="0.3">
      <c r="B65" s="97">
        <v>52</v>
      </c>
      <c r="C65" s="98">
        <f t="shared" si="1"/>
        <v>0</v>
      </c>
      <c r="D65" s="99">
        <f t="shared" si="4"/>
        <v>0</v>
      </c>
      <c r="E65" s="99">
        <f t="shared" si="2"/>
        <v>0</v>
      </c>
      <c r="F65" s="99">
        <f t="shared" si="3"/>
        <v>0</v>
      </c>
    </row>
    <row r="66" spans="2:6" x14ac:dyDescent="0.3">
      <c r="B66" s="97">
        <v>53</v>
      </c>
      <c r="C66" s="98">
        <f t="shared" si="1"/>
        <v>0</v>
      </c>
      <c r="D66" s="99">
        <f t="shared" si="4"/>
        <v>0</v>
      </c>
      <c r="E66" s="99">
        <f t="shared" si="2"/>
        <v>0</v>
      </c>
      <c r="F66" s="99">
        <f t="shared" si="3"/>
        <v>0</v>
      </c>
    </row>
    <row r="67" spans="2:6" x14ac:dyDescent="0.3">
      <c r="B67" s="97">
        <v>54</v>
      </c>
      <c r="C67" s="98">
        <f t="shared" si="1"/>
        <v>0</v>
      </c>
      <c r="D67" s="99">
        <f t="shared" si="4"/>
        <v>0</v>
      </c>
      <c r="E67" s="99">
        <f t="shared" si="2"/>
        <v>0</v>
      </c>
      <c r="F67" s="99">
        <f t="shared" si="3"/>
        <v>0</v>
      </c>
    </row>
    <row r="68" spans="2:6" x14ac:dyDescent="0.3">
      <c r="B68" s="97">
        <v>55</v>
      </c>
      <c r="C68" s="98">
        <f t="shared" si="1"/>
        <v>0</v>
      </c>
      <c r="D68" s="99">
        <f t="shared" si="4"/>
        <v>0</v>
      </c>
      <c r="E68" s="99">
        <f t="shared" si="2"/>
        <v>0</v>
      </c>
      <c r="F68" s="99">
        <f t="shared" si="3"/>
        <v>0</v>
      </c>
    </row>
    <row r="69" spans="2:6" x14ac:dyDescent="0.3">
      <c r="B69" s="97">
        <v>56</v>
      </c>
      <c r="C69" s="98">
        <f t="shared" si="1"/>
        <v>0</v>
      </c>
      <c r="D69" s="99">
        <f t="shared" si="4"/>
        <v>0</v>
      </c>
      <c r="E69" s="99">
        <f t="shared" si="2"/>
        <v>0</v>
      </c>
      <c r="F69" s="99">
        <f t="shared" si="3"/>
        <v>0</v>
      </c>
    </row>
    <row r="70" spans="2:6" x14ac:dyDescent="0.3">
      <c r="B70" s="97">
        <v>57</v>
      </c>
      <c r="C70" s="98">
        <f t="shared" si="1"/>
        <v>0</v>
      </c>
      <c r="D70" s="99">
        <f t="shared" si="4"/>
        <v>0</v>
      </c>
      <c r="E70" s="99">
        <f t="shared" si="2"/>
        <v>0</v>
      </c>
      <c r="F70" s="99">
        <f t="shared" si="3"/>
        <v>0</v>
      </c>
    </row>
    <row r="71" spans="2:6" x14ac:dyDescent="0.3">
      <c r="B71" s="97">
        <v>58</v>
      </c>
      <c r="C71" s="98">
        <f t="shared" si="1"/>
        <v>0</v>
      </c>
      <c r="D71" s="99">
        <f t="shared" si="4"/>
        <v>0</v>
      </c>
      <c r="E71" s="99">
        <f t="shared" si="2"/>
        <v>0</v>
      </c>
      <c r="F71" s="99">
        <f t="shared" si="3"/>
        <v>0</v>
      </c>
    </row>
    <row r="72" spans="2:6" x14ac:dyDescent="0.3">
      <c r="B72" s="97">
        <v>59</v>
      </c>
      <c r="C72" s="98">
        <f t="shared" si="1"/>
        <v>0</v>
      </c>
      <c r="D72" s="99">
        <f t="shared" si="4"/>
        <v>0</v>
      </c>
      <c r="E72" s="99">
        <f t="shared" si="2"/>
        <v>0</v>
      </c>
      <c r="F72" s="99">
        <f t="shared" si="3"/>
        <v>0</v>
      </c>
    </row>
    <row r="73" spans="2:6" x14ac:dyDescent="0.3">
      <c r="B73" s="97">
        <v>60</v>
      </c>
      <c r="C73" s="98">
        <f t="shared" si="1"/>
        <v>0</v>
      </c>
      <c r="D73" s="99">
        <f t="shared" si="4"/>
        <v>0</v>
      </c>
      <c r="E73" s="99">
        <f t="shared" si="2"/>
        <v>0</v>
      </c>
      <c r="F73" s="99">
        <f t="shared" si="3"/>
        <v>0</v>
      </c>
    </row>
    <row r="74" spans="2:6" x14ac:dyDescent="0.3">
      <c r="B74" s="97">
        <v>61</v>
      </c>
      <c r="C74" s="98">
        <f t="shared" si="1"/>
        <v>0</v>
      </c>
      <c r="D74" s="99">
        <f t="shared" si="4"/>
        <v>0</v>
      </c>
      <c r="E74" s="99">
        <f t="shared" si="2"/>
        <v>0</v>
      </c>
      <c r="F74" s="99">
        <f t="shared" si="3"/>
        <v>0</v>
      </c>
    </row>
    <row r="75" spans="2:6" x14ac:dyDescent="0.3">
      <c r="B75" s="97">
        <v>62</v>
      </c>
      <c r="C75" s="98">
        <f t="shared" si="1"/>
        <v>0</v>
      </c>
      <c r="D75" s="99">
        <f t="shared" si="4"/>
        <v>0</v>
      </c>
      <c r="E75" s="99">
        <f t="shared" si="2"/>
        <v>0</v>
      </c>
      <c r="F75" s="99">
        <f t="shared" si="3"/>
        <v>0</v>
      </c>
    </row>
    <row r="76" spans="2:6" x14ac:dyDescent="0.3">
      <c r="B76" s="97">
        <v>63</v>
      </c>
      <c r="C76" s="98">
        <f t="shared" si="1"/>
        <v>0</v>
      </c>
      <c r="D76" s="99">
        <f t="shared" si="4"/>
        <v>0</v>
      </c>
      <c r="E76" s="99">
        <f t="shared" si="2"/>
        <v>0</v>
      </c>
      <c r="F76" s="99">
        <f t="shared" si="3"/>
        <v>0</v>
      </c>
    </row>
    <row r="77" spans="2:6" x14ac:dyDescent="0.3">
      <c r="B77" s="97">
        <v>64</v>
      </c>
      <c r="C77" s="98">
        <f t="shared" si="1"/>
        <v>0</v>
      </c>
      <c r="D77" s="99">
        <f t="shared" si="4"/>
        <v>0</v>
      </c>
      <c r="E77" s="99">
        <f t="shared" si="2"/>
        <v>0</v>
      </c>
      <c r="F77" s="99">
        <f t="shared" si="3"/>
        <v>0</v>
      </c>
    </row>
    <row r="78" spans="2:6" x14ac:dyDescent="0.3">
      <c r="B78" s="97">
        <v>65</v>
      </c>
      <c r="C78" s="98">
        <f t="shared" si="1"/>
        <v>0</v>
      </c>
      <c r="D78" s="99">
        <f t="shared" si="4"/>
        <v>0</v>
      </c>
      <c r="E78" s="99">
        <f t="shared" si="2"/>
        <v>0</v>
      </c>
      <c r="F78" s="99">
        <f t="shared" si="3"/>
        <v>0</v>
      </c>
    </row>
    <row r="79" spans="2:6" x14ac:dyDescent="0.3">
      <c r="B79" s="97">
        <v>66</v>
      </c>
      <c r="C79" s="98">
        <f t="shared" ref="C79:C133" si="5">IF(B79&gt;$C$10,,C78)</f>
        <v>0</v>
      </c>
      <c r="D79" s="99">
        <f t="shared" si="4"/>
        <v>0</v>
      </c>
      <c r="E79" s="99">
        <f t="shared" ref="E79:E133" si="6">IF(B79&gt;$C$10,,C79-D79)</f>
        <v>0</v>
      </c>
      <c r="F79" s="99">
        <f t="shared" ref="F79:F133" si="7">IF(B79&gt;$C$10,,F78-E79)</f>
        <v>0</v>
      </c>
    </row>
    <row r="80" spans="2:6" x14ac:dyDescent="0.3">
      <c r="B80" s="97">
        <v>67</v>
      </c>
      <c r="C80" s="98">
        <f t="shared" si="5"/>
        <v>0</v>
      </c>
      <c r="D80" s="99">
        <f t="shared" ref="D80:D134" si="8">IF(B80&gt;$C$10,,F79*$C$6)</f>
        <v>0</v>
      </c>
      <c r="E80" s="99">
        <f t="shared" si="6"/>
        <v>0</v>
      </c>
      <c r="F80" s="99">
        <f t="shared" si="7"/>
        <v>0</v>
      </c>
    </row>
    <row r="81" spans="2:6" x14ac:dyDescent="0.3">
      <c r="B81" s="97">
        <v>68</v>
      </c>
      <c r="C81" s="98">
        <f t="shared" si="5"/>
        <v>0</v>
      </c>
      <c r="D81" s="99">
        <f t="shared" si="8"/>
        <v>0</v>
      </c>
      <c r="E81" s="99">
        <f t="shared" si="6"/>
        <v>0</v>
      </c>
      <c r="F81" s="99">
        <f t="shared" si="7"/>
        <v>0</v>
      </c>
    </row>
    <row r="82" spans="2:6" x14ac:dyDescent="0.3">
      <c r="B82" s="97">
        <v>69</v>
      </c>
      <c r="C82" s="98">
        <f t="shared" si="5"/>
        <v>0</v>
      </c>
      <c r="D82" s="99">
        <f t="shared" si="8"/>
        <v>0</v>
      </c>
      <c r="E82" s="99">
        <f t="shared" si="6"/>
        <v>0</v>
      </c>
      <c r="F82" s="99">
        <f t="shared" si="7"/>
        <v>0</v>
      </c>
    </row>
    <row r="83" spans="2:6" x14ac:dyDescent="0.3">
      <c r="B83" s="97">
        <v>70</v>
      </c>
      <c r="C83" s="98">
        <f t="shared" si="5"/>
        <v>0</v>
      </c>
      <c r="D83" s="99">
        <f t="shared" si="8"/>
        <v>0</v>
      </c>
      <c r="E83" s="99">
        <f t="shared" si="6"/>
        <v>0</v>
      </c>
      <c r="F83" s="99">
        <f t="shared" si="7"/>
        <v>0</v>
      </c>
    </row>
    <row r="84" spans="2:6" x14ac:dyDescent="0.3">
      <c r="B84" s="97">
        <v>71</v>
      </c>
      <c r="C84" s="98">
        <f t="shared" si="5"/>
        <v>0</v>
      </c>
      <c r="D84" s="99">
        <f t="shared" si="8"/>
        <v>0</v>
      </c>
      <c r="E84" s="99">
        <f t="shared" si="6"/>
        <v>0</v>
      </c>
      <c r="F84" s="99">
        <f t="shared" si="7"/>
        <v>0</v>
      </c>
    </row>
    <row r="85" spans="2:6" x14ac:dyDescent="0.3">
      <c r="B85" s="97">
        <v>72</v>
      </c>
      <c r="C85" s="98">
        <f t="shared" si="5"/>
        <v>0</v>
      </c>
      <c r="D85" s="99">
        <f t="shared" si="8"/>
        <v>0</v>
      </c>
      <c r="E85" s="99">
        <f t="shared" si="6"/>
        <v>0</v>
      </c>
      <c r="F85" s="99">
        <f t="shared" si="7"/>
        <v>0</v>
      </c>
    </row>
    <row r="86" spans="2:6" x14ac:dyDescent="0.3">
      <c r="B86" s="97">
        <v>73</v>
      </c>
      <c r="C86" s="98">
        <f t="shared" si="5"/>
        <v>0</v>
      </c>
      <c r="D86" s="99">
        <f t="shared" si="8"/>
        <v>0</v>
      </c>
      <c r="E86" s="99">
        <f t="shared" si="6"/>
        <v>0</v>
      </c>
      <c r="F86" s="99">
        <f t="shared" si="7"/>
        <v>0</v>
      </c>
    </row>
    <row r="87" spans="2:6" x14ac:dyDescent="0.3">
      <c r="B87" s="97">
        <v>74</v>
      </c>
      <c r="C87" s="98">
        <f t="shared" si="5"/>
        <v>0</v>
      </c>
      <c r="D87" s="99">
        <f t="shared" si="8"/>
        <v>0</v>
      </c>
      <c r="E87" s="99">
        <f t="shared" si="6"/>
        <v>0</v>
      </c>
      <c r="F87" s="99">
        <f t="shared" si="7"/>
        <v>0</v>
      </c>
    </row>
    <row r="88" spans="2:6" x14ac:dyDescent="0.3">
      <c r="B88" s="97">
        <v>75</v>
      </c>
      <c r="C88" s="98">
        <f t="shared" si="5"/>
        <v>0</v>
      </c>
      <c r="D88" s="99">
        <f t="shared" si="8"/>
        <v>0</v>
      </c>
      <c r="E88" s="99">
        <f t="shared" si="6"/>
        <v>0</v>
      </c>
      <c r="F88" s="99">
        <f t="shared" si="7"/>
        <v>0</v>
      </c>
    </row>
    <row r="89" spans="2:6" x14ac:dyDescent="0.3">
      <c r="B89" s="97">
        <v>76</v>
      </c>
      <c r="C89" s="98">
        <f t="shared" si="5"/>
        <v>0</v>
      </c>
      <c r="D89" s="99">
        <f t="shared" si="8"/>
        <v>0</v>
      </c>
      <c r="E89" s="99">
        <f t="shared" si="6"/>
        <v>0</v>
      </c>
      <c r="F89" s="99">
        <f t="shared" si="7"/>
        <v>0</v>
      </c>
    </row>
    <row r="90" spans="2:6" x14ac:dyDescent="0.3">
      <c r="B90" s="97">
        <v>77</v>
      </c>
      <c r="C90" s="98">
        <f t="shared" si="5"/>
        <v>0</v>
      </c>
      <c r="D90" s="99">
        <f t="shared" si="8"/>
        <v>0</v>
      </c>
      <c r="E90" s="99">
        <f t="shared" si="6"/>
        <v>0</v>
      </c>
      <c r="F90" s="99">
        <f t="shared" si="7"/>
        <v>0</v>
      </c>
    </row>
    <row r="91" spans="2:6" x14ac:dyDescent="0.3">
      <c r="B91" s="97">
        <v>78</v>
      </c>
      <c r="C91" s="98">
        <f t="shared" si="5"/>
        <v>0</v>
      </c>
      <c r="D91" s="99">
        <f t="shared" si="8"/>
        <v>0</v>
      </c>
      <c r="E91" s="99">
        <f t="shared" si="6"/>
        <v>0</v>
      </c>
      <c r="F91" s="99">
        <f t="shared" si="7"/>
        <v>0</v>
      </c>
    </row>
    <row r="92" spans="2:6" x14ac:dyDescent="0.3">
      <c r="B92" s="97">
        <v>79</v>
      </c>
      <c r="C92" s="98">
        <f t="shared" si="5"/>
        <v>0</v>
      </c>
      <c r="D92" s="99">
        <f t="shared" si="8"/>
        <v>0</v>
      </c>
      <c r="E92" s="99">
        <f t="shared" si="6"/>
        <v>0</v>
      </c>
      <c r="F92" s="99">
        <f t="shared" si="7"/>
        <v>0</v>
      </c>
    </row>
    <row r="93" spans="2:6" x14ac:dyDescent="0.3">
      <c r="B93" s="97">
        <v>80</v>
      </c>
      <c r="C93" s="98">
        <f t="shared" si="5"/>
        <v>0</v>
      </c>
      <c r="D93" s="99">
        <f t="shared" si="8"/>
        <v>0</v>
      </c>
      <c r="E93" s="99">
        <f t="shared" si="6"/>
        <v>0</v>
      </c>
      <c r="F93" s="99">
        <f t="shared" si="7"/>
        <v>0</v>
      </c>
    </row>
    <row r="94" spans="2:6" x14ac:dyDescent="0.3">
      <c r="B94" s="97">
        <v>81</v>
      </c>
      <c r="C94" s="98">
        <f t="shared" si="5"/>
        <v>0</v>
      </c>
      <c r="D94" s="99">
        <f t="shared" si="8"/>
        <v>0</v>
      </c>
      <c r="E94" s="99">
        <f t="shared" si="6"/>
        <v>0</v>
      </c>
      <c r="F94" s="99">
        <f t="shared" si="7"/>
        <v>0</v>
      </c>
    </row>
    <row r="95" spans="2:6" x14ac:dyDescent="0.3">
      <c r="B95" s="97">
        <v>82</v>
      </c>
      <c r="C95" s="98">
        <f t="shared" si="5"/>
        <v>0</v>
      </c>
      <c r="D95" s="99">
        <f t="shared" si="8"/>
        <v>0</v>
      </c>
      <c r="E95" s="99">
        <f t="shared" si="6"/>
        <v>0</v>
      </c>
      <c r="F95" s="99">
        <f t="shared" si="7"/>
        <v>0</v>
      </c>
    </row>
    <row r="96" spans="2:6" x14ac:dyDescent="0.3">
      <c r="B96" s="97">
        <v>83</v>
      </c>
      <c r="C96" s="98">
        <f t="shared" si="5"/>
        <v>0</v>
      </c>
      <c r="D96" s="99">
        <f t="shared" si="8"/>
        <v>0</v>
      </c>
      <c r="E96" s="99">
        <f t="shared" si="6"/>
        <v>0</v>
      </c>
      <c r="F96" s="99">
        <f t="shared" si="7"/>
        <v>0</v>
      </c>
    </row>
    <row r="97" spans="2:6" x14ac:dyDescent="0.3">
      <c r="B97" s="97">
        <v>84</v>
      </c>
      <c r="C97" s="98">
        <f t="shared" si="5"/>
        <v>0</v>
      </c>
      <c r="D97" s="99">
        <f t="shared" si="8"/>
        <v>0</v>
      </c>
      <c r="E97" s="99">
        <f t="shared" si="6"/>
        <v>0</v>
      </c>
      <c r="F97" s="99">
        <f t="shared" si="7"/>
        <v>0</v>
      </c>
    </row>
    <row r="98" spans="2:6" x14ac:dyDescent="0.3">
      <c r="B98" s="97">
        <v>85</v>
      </c>
      <c r="C98" s="98">
        <f t="shared" si="5"/>
        <v>0</v>
      </c>
      <c r="D98" s="99">
        <f t="shared" si="8"/>
        <v>0</v>
      </c>
      <c r="E98" s="99">
        <f t="shared" si="6"/>
        <v>0</v>
      </c>
      <c r="F98" s="99">
        <f t="shared" si="7"/>
        <v>0</v>
      </c>
    </row>
    <row r="99" spans="2:6" x14ac:dyDescent="0.3">
      <c r="B99" s="97">
        <v>86</v>
      </c>
      <c r="C99" s="98">
        <f t="shared" si="5"/>
        <v>0</v>
      </c>
      <c r="D99" s="99">
        <f t="shared" si="8"/>
        <v>0</v>
      </c>
      <c r="E99" s="99">
        <f t="shared" si="6"/>
        <v>0</v>
      </c>
      <c r="F99" s="99">
        <f t="shared" si="7"/>
        <v>0</v>
      </c>
    </row>
    <row r="100" spans="2:6" x14ac:dyDescent="0.3">
      <c r="B100" s="97">
        <v>87</v>
      </c>
      <c r="C100" s="98">
        <f t="shared" si="5"/>
        <v>0</v>
      </c>
      <c r="D100" s="99">
        <f t="shared" si="8"/>
        <v>0</v>
      </c>
      <c r="E100" s="99">
        <f t="shared" si="6"/>
        <v>0</v>
      </c>
      <c r="F100" s="99">
        <f t="shared" si="7"/>
        <v>0</v>
      </c>
    </row>
    <row r="101" spans="2:6" x14ac:dyDescent="0.3">
      <c r="B101" s="97">
        <v>88</v>
      </c>
      <c r="C101" s="98">
        <f t="shared" si="5"/>
        <v>0</v>
      </c>
      <c r="D101" s="99">
        <f t="shared" si="8"/>
        <v>0</v>
      </c>
      <c r="E101" s="99">
        <f t="shared" si="6"/>
        <v>0</v>
      </c>
      <c r="F101" s="99">
        <f t="shared" si="7"/>
        <v>0</v>
      </c>
    </row>
    <row r="102" spans="2:6" x14ac:dyDescent="0.3">
      <c r="B102" s="97">
        <v>89</v>
      </c>
      <c r="C102" s="98">
        <f t="shared" si="5"/>
        <v>0</v>
      </c>
      <c r="D102" s="99">
        <f t="shared" si="8"/>
        <v>0</v>
      </c>
      <c r="E102" s="99">
        <f t="shared" si="6"/>
        <v>0</v>
      </c>
      <c r="F102" s="99">
        <f t="shared" si="7"/>
        <v>0</v>
      </c>
    </row>
    <row r="103" spans="2:6" x14ac:dyDescent="0.3">
      <c r="B103" s="97">
        <v>90</v>
      </c>
      <c r="C103" s="98">
        <f t="shared" si="5"/>
        <v>0</v>
      </c>
      <c r="D103" s="99">
        <f t="shared" si="8"/>
        <v>0</v>
      </c>
      <c r="E103" s="99">
        <f t="shared" si="6"/>
        <v>0</v>
      </c>
      <c r="F103" s="99">
        <f t="shared" si="7"/>
        <v>0</v>
      </c>
    </row>
    <row r="104" spans="2:6" x14ac:dyDescent="0.3">
      <c r="B104" s="97">
        <v>91</v>
      </c>
      <c r="C104" s="98">
        <f t="shared" si="5"/>
        <v>0</v>
      </c>
      <c r="D104" s="99">
        <f t="shared" si="8"/>
        <v>0</v>
      </c>
      <c r="E104" s="99">
        <f t="shared" si="6"/>
        <v>0</v>
      </c>
      <c r="F104" s="99">
        <f t="shared" si="7"/>
        <v>0</v>
      </c>
    </row>
    <row r="105" spans="2:6" x14ac:dyDescent="0.3">
      <c r="B105" s="97">
        <v>92</v>
      </c>
      <c r="C105" s="98">
        <f t="shared" si="5"/>
        <v>0</v>
      </c>
      <c r="D105" s="99">
        <f t="shared" si="8"/>
        <v>0</v>
      </c>
      <c r="E105" s="99">
        <f t="shared" si="6"/>
        <v>0</v>
      </c>
      <c r="F105" s="99">
        <f t="shared" si="7"/>
        <v>0</v>
      </c>
    </row>
    <row r="106" spans="2:6" x14ac:dyDescent="0.3">
      <c r="B106" s="97">
        <v>93</v>
      </c>
      <c r="C106" s="98">
        <f t="shared" si="5"/>
        <v>0</v>
      </c>
      <c r="D106" s="99">
        <f t="shared" si="8"/>
        <v>0</v>
      </c>
      <c r="E106" s="99">
        <f t="shared" si="6"/>
        <v>0</v>
      </c>
      <c r="F106" s="99">
        <f t="shared" si="7"/>
        <v>0</v>
      </c>
    </row>
    <row r="107" spans="2:6" x14ac:dyDescent="0.3">
      <c r="B107" s="97">
        <v>94</v>
      </c>
      <c r="C107" s="98">
        <f t="shared" si="5"/>
        <v>0</v>
      </c>
      <c r="D107" s="99">
        <f t="shared" si="8"/>
        <v>0</v>
      </c>
      <c r="E107" s="99">
        <f t="shared" si="6"/>
        <v>0</v>
      </c>
      <c r="F107" s="99">
        <f t="shared" si="7"/>
        <v>0</v>
      </c>
    </row>
    <row r="108" spans="2:6" x14ac:dyDescent="0.3">
      <c r="B108" s="97">
        <v>95</v>
      </c>
      <c r="C108" s="98">
        <f t="shared" si="5"/>
        <v>0</v>
      </c>
      <c r="D108" s="99">
        <f t="shared" si="8"/>
        <v>0</v>
      </c>
      <c r="E108" s="99">
        <f t="shared" si="6"/>
        <v>0</v>
      </c>
      <c r="F108" s="99">
        <f t="shared" si="7"/>
        <v>0</v>
      </c>
    </row>
    <row r="109" spans="2:6" x14ac:dyDescent="0.3">
      <c r="B109" s="97">
        <v>96</v>
      </c>
      <c r="C109" s="98">
        <f t="shared" si="5"/>
        <v>0</v>
      </c>
      <c r="D109" s="99">
        <f t="shared" si="8"/>
        <v>0</v>
      </c>
      <c r="E109" s="99">
        <f t="shared" si="6"/>
        <v>0</v>
      </c>
      <c r="F109" s="99">
        <f t="shared" si="7"/>
        <v>0</v>
      </c>
    </row>
    <row r="110" spans="2:6" x14ac:dyDescent="0.3">
      <c r="B110" s="97">
        <v>97</v>
      </c>
      <c r="C110" s="98">
        <f t="shared" si="5"/>
        <v>0</v>
      </c>
      <c r="D110" s="99">
        <f t="shared" si="8"/>
        <v>0</v>
      </c>
      <c r="E110" s="99">
        <f t="shared" si="6"/>
        <v>0</v>
      </c>
      <c r="F110" s="99">
        <f t="shared" si="7"/>
        <v>0</v>
      </c>
    </row>
    <row r="111" spans="2:6" x14ac:dyDescent="0.3">
      <c r="B111" s="97">
        <v>98</v>
      </c>
      <c r="C111" s="98">
        <f t="shared" si="5"/>
        <v>0</v>
      </c>
      <c r="D111" s="99">
        <f t="shared" si="8"/>
        <v>0</v>
      </c>
      <c r="E111" s="99">
        <f t="shared" si="6"/>
        <v>0</v>
      </c>
      <c r="F111" s="99">
        <f t="shared" si="7"/>
        <v>0</v>
      </c>
    </row>
    <row r="112" spans="2:6" x14ac:dyDescent="0.3">
      <c r="B112" s="97">
        <v>99</v>
      </c>
      <c r="C112" s="98">
        <f t="shared" si="5"/>
        <v>0</v>
      </c>
      <c r="D112" s="99">
        <f t="shared" si="8"/>
        <v>0</v>
      </c>
      <c r="E112" s="99">
        <f t="shared" si="6"/>
        <v>0</v>
      </c>
      <c r="F112" s="99">
        <f t="shared" si="7"/>
        <v>0</v>
      </c>
    </row>
    <row r="113" spans="2:6" x14ac:dyDescent="0.3">
      <c r="B113" s="97">
        <v>100</v>
      </c>
      <c r="C113" s="98">
        <f t="shared" si="5"/>
        <v>0</v>
      </c>
      <c r="D113" s="99">
        <f t="shared" si="8"/>
        <v>0</v>
      </c>
      <c r="E113" s="99">
        <f t="shared" si="6"/>
        <v>0</v>
      </c>
      <c r="F113" s="99">
        <f t="shared" si="7"/>
        <v>0</v>
      </c>
    </row>
    <row r="114" spans="2:6" x14ac:dyDescent="0.3">
      <c r="B114" s="97">
        <v>101</v>
      </c>
      <c r="C114" s="98">
        <f t="shared" si="5"/>
        <v>0</v>
      </c>
      <c r="D114" s="99">
        <f t="shared" si="8"/>
        <v>0</v>
      </c>
      <c r="E114" s="99">
        <f t="shared" si="6"/>
        <v>0</v>
      </c>
      <c r="F114" s="99">
        <f t="shared" si="7"/>
        <v>0</v>
      </c>
    </row>
    <row r="115" spans="2:6" x14ac:dyDescent="0.3">
      <c r="B115" s="97">
        <v>102</v>
      </c>
      <c r="C115" s="98">
        <f t="shared" si="5"/>
        <v>0</v>
      </c>
      <c r="D115" s="99">
        <f t="shared" si="8"/>
        <v>0</v>
      </c>
      <c r="E115" s="99">
        <f t="shared" si="6"/>
        <v>0</v>
      </c>
      <c r="F115" s="99">
        <f t="shared" si="7"/>
        <v>0</v>
      </c>
    </row>
    <row r="116" spans="2:6" x14ac:dyDescent="0.3">
      <c r="B116" s="97">
        <v>103</v>
      </c>
      <c r="C116" s="98">
        <f t="shared" si="5"/>
        <v>0</v>
      </c>
      <c r="D116" s="99">
        <f t="shared" si="8"/>
        <v>0</v>
      </c>
      <c r="E116" s="99">
        <f t="shared" si="6"/>
        <v>0</v>
      </c>
      <c r="F116" s="99">
        <f t="shared" si="7"/>
        <v>0</v>
      </c>
    </row>
    <row r="117" spans="2:6" x14ac:dyDescent="0.3">
      <c r="B117" s="97">
        <v>104</v>
      </c>
      <c r="C117" s="98">
        <f t="shared" si="5"/>
        <v>0</v>
      </c>
      <c r="D117" s="99">
        <f t="shared" si="8"/>
        <v>0</v>
      </c>
      <c r="E117" s="99">
        <f t="shared" si="6"/>
        <v>0</v>
      </c>
      <c r="F117" s="99">
        <f t="shared" si="7"/>
        <v>0</v>
      </c>
    </row>
    <row r="118" spans="2:6" x14ac:dyDescent="0.3">
      <c r="B118" s="97">
        <v>105</v>
      </c>
      <c r="C118" s="98">
        <f t="shared" si="5"/>
        <v>0</v>
      </c>
      <c r="D118" s="99">
        <f t="shared" si="8"/>
        <v>0</v>
      </c>
      <c r="E118" s="99">
        <f t="shared" si="6"/>
        <v>0</v>
      </c>
      <c r="F118" s="99">
        <f t="shared" si="7"/>
        <v>0</v>
      </c>
    </row>
    <row r="119" spans="2:6" x14ac:dyDescent="0.3">
      <c r="B119" s="97">
        <v>106</v>
      </c>
      <c r="C119" s="98">
        <f t="shared" si="5"/>
        <v>0</v>
      </c>
      <c r="D119" s="99">
        <f t="shared" si="8"/>
        <v>0</v>
      </c>
      <c r="E119" s="99">
        <f t="shared" si="6"/>
        <v>0</v>
      </c>
      <c r="F119" s="99">
        <f t="shared" si="7"/>
        <v>0</v>
      </c>
    </row>
    <row r="120" spans="2:6" x14ac:dyDescent="0.3">
      <c r="B120" s="97">
        <v>107</v>
      </c>
      <c r="C120" s="98">
        <f t="shared" si="5"/>
        <v>0</v>
      </c>
      <c r="D120" s="99">
        <f t="shared" si="8"/>
        <v>0</v>
      </c>
      <c r="E120" s="99">
        <f t="shared" si="6"/>
        <v>0</v>
      </c>
      <c r="F120" s="99">
        <f t="shared" si="7"/>
        <v>0</v>
      </c>
    </row>
    <row r="121" spans="2:6" x14ac:dyDescent="0.3">
      <c r="B121" s="97">
        <v>108</v>
      </c>
      <c r="C121" s="98">
        <f t="shared" si="5"/>
        <v>0</v>
      </c>
      <c r="D121" s="99">
        <f t="shared" si="8"/>
        <v>0</v>
      </c>
      <c r="E121" s="99">
        <f t="shared" si="6"/>
        <v>0</v>
      </c>
      <c r="F121" s="99">
        <f t="shared" si="7"/>
        <v>0</v>
      </c>
    </row>
    <row r="122" spans="2:6" x14ac:dyDescent="0.3">
      <c r="B122" s="97">
        <v>109</v>
      </c>
      <c r="C122" s="98">
        <f t="shared" si="5"/>
        <v>0</v>
      </c>
      <c r="D122" s="99">
        <f t="shared" si="8"/>
        <v>0</v>
      </c>
      <c r="E122" s="99">
        <f t="shared" si="6"/>
        <v>0</v>
      </c>
      <c r="F122" s="99">
        <f t="shared" si="7"/>
        <v>0</v>
      </c>
    </row>
    <row r="123" spans="2:6" x14ac:dyDescent="0.3">
      <c r="B123" s="97">
        <v>110</v>
      </c>
      <c r="C123" s="98">
        <f t="shared" si="5"/>
        <v>0</v>
      </c>
      <c r="D123" s="99">
        <f t="shared" si="8"/>
        <v>0</v>
      </c>
      <c r="E123" s="99">
        <f t="shared" si="6"/>
        <v>0</v>
      </c>
      <c r="F123" s="99">
        <f t="shared" si="7"/>
        <v>0</v>
      </c>
    </row>
    <row r="124" spans="2:6" x14ac:dyDescent="0.3">
      <c r="B124" s="97">
        <v>111</v>
      </c>
      <c r="C124" s="98">
        <f t="shared" si="5"/>
        <v>0</v>
      </c>
      <c r="D124" s="99">
        <f t="shared" si="8"/>
        <v>0</v>
      </c>
      <c r="E124" s="99">
        <f t="shared" si="6"/>
        <v>0</v>
      </c>
      <c r="F124" s="99">
        <f t="shared" si="7"/>
        <v>0</v>
      </c>
    </row>
    <row r="125" spans="2:6" x14ac:dyDescent="0.3">
      <c r="B125" s="97">
        <v>112</v>
      </c>
      <c r="C125" s="98">
        <f t="shared" si="5"/>
        <v>0</v>
      </c>
      <c r="D125" s="99">
        <f t="shared" si="8"/>
        <v>0</v>
      </c>
      <c r="E125" s="99">
        <f t="shared" si="6"/>
        <v>0</v>
      </c>
      <c r="F125" s="99">
        <f t="shared" si="7"/>
        <v>0</v>
      </c>
    </row>
    <row r="126" spans="2:6" x14ac:dyDescent="0.3">
      <c r="B126" s="97">
        <v>113</v>
      </c>
      <c r="C126" s="98">
        <f t="shared" si="5"/>
        <v>0</v>
      </c>
      <c r="D126" s="99">
        <f t="shared" si="8"/>
        <v>0</v>
      </c>
      <c r="E126" s="99">
        <f t="shared" si="6"/>
        <v>0</v>
      </c>
      <c r="F126" s="99">
        <f t="shared" si="7"/>
        <v>0</v>
      </c>
    </row>
    <row r="127" spans="2:6" x14ac:dyDescent="0.3">
      <c r="B127" s="97">
        <v>114</v>
      </c>
      <c r="C127" s="98">
        <f t="shared" si="5"/>
        <v>0</v>
      </c>
      <c r="D127" s="99">
        <f t="shared" si="8"/>
        <v>0</v>
      </c>
      <c r="E127" s="99">
        <f t="shared" si="6"/>
        <v>0</v>
      </c>
      <c r="F127" s="99">
        <f t="shared" si="7"/>
        <v>0</v>
      </c>
    </row>
    <row r="128" spans="2:6" x14ac:dyDescent="0.3">
      <c r="B128" s="97">
        <v>115</v>
      </c>
      <c r="C128" s="98">
        <f t="shared" si="5"/>
        <v>0</v>
      </c>
      <c r="D128" s="99">
        <f t="shared" si="8"/>
        <v>0</v>
      </c>
      <c r="E128" s="99">
        <f t="shared" si="6"/>
        <v>0</v>
      </c>
      <c r="F128" s="99">
        <f t="shared" si="7"/>
        <v>0</v>
      </c>
    </row>
    <row r="129" spans="2:6" x14ac:dyDescent="0.3">
      <c r="B129" s="97">
        <v>116</v>
      </c>
      <c r="C129" s="98">
        <f t="shared" si="5"/>
        <v>0</v>
      </c>
      <c r="D129" s="99">
        <f t="shared" si="8"/>
        <v>0</v>
      </c>
      <c r="E129" s="99">
        <f t="shared" si="6"/>
        <v>0</v>
      </c>
      <c r="F129" s="99">
        <f t="shared" si="7"/>
        <v>0</v>
      </c>
    </row>
    <row r="130" spans="2:6" x14ac:dyDescent="0.3">
      <c r="B130" s="97">
        <v>117</v>
      </c>
      <c r="C130" s="98">
        <f t="shared" si="5"/>
        <v>0</v>
      </c>
      <c r="D130" s="99">
        <f t="shared" si="8"/>
        <v>0</v>
      </c>
      <c r="E130" s="99">
        <f t="shared" si="6"/>
        <v>0</v>
      </c>
      <c r="F130" s="99">
        <f t="shared" si="7"/>
        <v>0</v>
      </c>
    </row>
    <row r="131" spans="2:6" x14ac:dyDescent="0.3">
      <c r="B131" s="97">
        <v>118</v>
      </c>
      <c r="C131" s="98">
        <f t="shared" si="5"/>
        <v>0</v>
      </c>
      <c r="D131" s="99">
        <f t="shared" si="8"/>
        <v>0</v>
      </c>
      <c r="E131" s="99">
        <f t="shared" si="6"/>
        <v>0</v>
      </c>
      <c r="F131" s="99">
        <f t="shared" si="7"/>
        <v>0</v>
      </c>
    </row>
    <row r="132" spans="2:6" x14ac:dyDescent="0.3">
      <c r="B132" s="97">
        <v>119</v>
      </c>
      <c r="C132" s="98">
        <f t="shared" si="5"/>
        <v>0</v>
      </c>
      <c r="D132" s="99">
        <f t="shared" si="8"/>
        <v>0</v>
      </c>
      <c r="E132" s="99">
        <f t="shared" si="6"/>
        <v>0</v>
      </c>
      <c r="F132" s="99">
        <f t="shared" si="7"/>
        <v>0</v>
      </c>
    </row>
    <row r="133" spans="2:6" x14ac:dyDescent="0.3">
      <c r="B133" s="97">
        <v>120</v>
      </c>
      <c r="C133" s="98">
        <f t="shared" si="5"/>
        <v>0</v>
      </c>
      <c r="D133" s="99">
        <f t="shared" si="8"/>
        <v>0</v>
      </c>
      <c r="E133" s="99">
        <f t="shared" si="6"/>
        <v>0</v>
      </c>
      <c r="F133" s="99">
        <f t="shared" si="7"/>
        <v>0</v>
      </c>
    </row>
  </sheetData>
  <mergeCells count="2">
    <mergeCell ref="B1:F1"/>
    <mergeCell ref="B3:C3"/>
  </mergeCells>
  <conditionalFormatting sqref="B14:F133">
    <cfRule type="expression" dxfId="15" priority="1">
      <formula>$B14=$C$10</formula>
    </cfRule>
    <cfRule type="expression" dxfId="14" priority="2">
      <formula>$B14&gt;$C$10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MORO</dc:creator>
  <cp:lastModifiedBy>DANIEL MORO</cp:lastModifiedBy>
  <dcterms:created xsi:type="dcterms:W3CDTF">2021-11-30T15:35:25Z</dcterms:created>
  <dcterms:modified xsi:type="dcterms:W3CDTF">2021-12-01T15:58:51Z</dcterms:modified>
</cp:coreProperties>
</file>