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oso\OneDrive\Escritorio\"/>
    </mc:Choice>
  </mc:AlternateContent>
  <xr:revisionPtr revIDLastSave="0" documentId="13_ncr:1_{DCDFB414-0D5E-4E67-BAE9-CF92C6A0578D}" xr6:coauthVersionLast="47" xr6:coauthVersionMax="47" xr10:uidLastSave="{00000000-0000-0000-0000-000000000000}"/>
  <bookViews>
    <workbookView xWindow="-110" yWindow="-110" windowWidth="19420" windowHeight="12420" tabRatio="700" firstSheet="4" activeTab="8" xr2:uid="{00000000-000D-0000-FFFF-FFFF00000000}"/>
  </bookViews>
  <sheets>
    <sheet name="1 CONFIDENCIALIDAD" sheetId="6" r:id="rId1"/>
    <sheet name="2. GENERALES DEL CASO" sheetId="17" r:id="rId2"/>
    <sheet name=" 2. FINANCIEROS CASO" sheetId="1" r:id="rId3"/>
    <sheet name="3.ESTRATEGIA" sheetId="15" r:id="rId4"/>
    <sheet name="4. ORGANIGRAMA" sheetId="13" r:id="rId5"/>
    <sheet name="5. GENTE Y PROCESOS" sheetId="16" r:id="rId6"/>
    <sheet name="6. VENTAS" sheetId="14" r:id="rId7"/>
    <sheet name="7. GOBIERNO CORPORATIVO" sheetId="12" r:id="rId8"/>
    <sheet name="8. CONSULTA CONSEJO" sheetId="10" r:id="rId9"/>
  </sheets>
  <definedNames>
    <definedName name="_xlnm.Print_Area" localSheetId="2">' 2. FINANCIEROS CASO'!$A$2:$U$68</definedName>
    <definedName name="Z_FEB377E9_41EE_4925_8333_C2CDC78A9613_.wvu.PrintArea" localSheetId="2" hidden="1">' 2. FINANCIEROS CASO'!$A$2:$U$68</definedName>
    <definedName name="Z_FEB377E9_41EE_4925_8333_C2CDC78A9613_.wvu.Rows" localSheetId="2" hidden="1">' 2. FINANCIEROS CASO'!#REF!,' 2. FINANCIEROS CASO'!#REF!,' 2. FINANCIEROS CASO'!#REF!,' 2. FINANCIEROS CASO'!#REF!</definedName>
  </definedNames>
  <calcPr calcId="191029" concurrentCalc="0"/>
  <customWorkbookViews>
    <customWorkbookView name="Yudiel - Vista personalizada" guid="{FEB377E9-41EE-4925-8333-C2CDC78A9613}" mergeInterval="0" personalView="1" maximized="1" xWindow="-8" yWindow="-8" windowWidth="1382" windowHeight="7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1" i="1" l="1"/>
  <c r="Q41" i="1"/>
  <c r="M41" i="1"/>
  <c r="Y8" i="1"/>
  <c r="AE11" i="1"/>
  <c r="H29" i="1"/>
  <c r="AA29" i="1"/>
  <c r="Y61" i="1"/>
  <c r="AA65" i="1"/>
  <c r="H65" i="1"/>
  <c r="AA39" i="1"/>
  <c r="AA37" i="1"/>
  <c r="H39" i="1"/>
  <c r="H37" i="1"/>
  <c r="AA31" i="1"/>
  <c r="H31" i="1"/>
  <c r="AA35" i="1"/>
  <c r="H35" i="1"/>
  <c r="AA33" i="1"/>
  <c r="H33" i="1"/>
  <c r="AA55" i="1"/>
  <c r="H55" i="1"/>
  <c r="AA53" i="1"/>
  <c r="H53" i="1"/>
  <c r="AA45" i="1"/>
  <c r="H45" i="1"/>
  <c r="Y15" i="1"/>
  <c r="Y19" i="1"/>
  <c r="Y25" i="1"/>
  <c r="AA25" i="1"/>
  <c r="H25" i="1"/>
  <c r="AA21" i="1"/>
  <c r="H21" i="1"/>
  <c r="AA23" i="1"/>
  <c r="H23" i="1"/>
  <c r="AA17" i="1"/>
  <c r="H17" i="1"/>
  <c r="AA13" i="1"/>
  <c r="H13" i="1"/>
  <c r="AA61" i="1"/>
  <c r="H61" i="1"/>
  <c r="AA63" i="1"/>
  <c r="H63" i="1"/>
  <c r="O11" i="1"/>
  <c r="AE55" i="1"/>
  <c r="AE53" i="1"/>
  <c r="AE45" i="1"/>
  <c r="AE23" i="1"/>
  <c r="AE21" i="1"/>
  <c r="AE17" i="1"/>
  <c r="AE15" i="1"/>
  <c r="AE13" i="1"/>
  <c r="AC11" i="1"/>
  <c r="AC13" i="1"/>
  <c r="AC15" i="1"/>
  <c r="AC17" i="1"/>
  <c r="AC21" i="1"/>
  <c r="AC23" i="1"/>
  <c r="AC41" i="1"/>
  <c r="AC45" i="1"/>
  <c r="AC47" i="1"/>
  <c r="AC53" i="1"/>
  <c r="AC55" i="1"/>
  <c r="AC57" i="1"/>
  <c r="AA41" i="1"/>
  <c r="O41" i="1"/>
  <c r="AC65" i="1"/>
  <c r="AC63" i="1"/>
  <c r="U41" i="1"/>
  <c r="S41" i="1"/>
  <c r="H41" i="1"/>
  <c r="AA11" i="1"/>
  <c r="S55" i="1"/>
  <c r="S53" i="1"/>
  <c r="S45" i="1"/>
  <c r="Q15" i="1"/>
  <c r="Q19" i="1"/>
  <c r="Q25" i="1"/>
  <c r="M15" i="1"/>
  <c r="M19" i="1"/>
  <c r="M25" i="1"/>
  <c r="O55" i="1"/>
  <c r="O53" i="1"/>
  <c r="O45" i="1"/>
  <c r="U39" i="1"/>
  <c r="Q61" i="1"/>
  <c r="M61" i="1"/>
  <c r="U53" i="1"/>
  <c r="U61" i="1"/>
  <c r="U65" i="1"/>
  <c r="U63" i="1"/>
  <c r="U57" i="1"/>
  <c r="U55" i="1"/>
  <c r="U47" i="1"/>
  <c r="U45" i="1"/>
  <c r="S23" i="1"/>
  <c r="S21" i="1"/>
  <c r="S19" i="1"/>
  <c r="S17" i="1"/>
  <c r="S15" i="1"/>
  <c r="S13" i="1"/>
  <c r="S11" i="1"/>
  <c r="O23" i="1"/>
  <c r="O21" i="1"/>
  <c r="O19" i="1"/>
  <c r="O17" i="1"/>
  <c r="O15" i="1"/>
  <c r="O13" i="1"/>
  <c r="H11" i="1"/>
  <c r="U37" i="1"/>
  <c r="U35" i="1"/>
  <c r="U33" i="1"/>
  <c r="U31" i="1"/>
  <c r="U29" i="1"/>
  <c r="U23" i="1"/>
  <c r="U21" i="1"/>
  <c r="U17" i="1"/>
  <c r="U15" i="1"/>
  <c r="U13" i="1"/>
  <c r="U11" i="1"/>
  <c r="AE41" i="1"/>
  <c r="H19" i="1"/>
  <c r="H15" i="1"/>
  <c r="O25" i="1"/>
  <c r="M49" i="1"/>
  <c r="S25" i="1"/>
  <c r="U49" i="1"/>
  <c r="U25" i="1"/>
  <c r="AE19" i="1"/>
  <c r="AC19" i="1"/>
  <c r="AA19" i="1"/>
  <c r="U19" i="1"/>
  <c r="AA15" i="1"/>
  <c r="AC61" i="1"/>
  <c r="AE25" i="1"/>
  <c r="AC25" i="1"/>
  <c r="AC49" i="1"/>
</calcChain>
</file>

<file path=xl/sharedStrings.xml><?xml version="1.0" encoding="utf-8"?>
<sst xmlns="http://schemas.openxmlformats.org/spreadsheetml/2006/main" count="323" uniqueCount="288">
  <si>
    <t>INFORMACIÓN FINANCIERA</t>
    <phoneticPr fontId="6" type="noConversion"/>
  </si>
  <si>
    <t>%</t>
    <phoneticPr fontId="6" type="noConversion"/>
  </si>
  <si>
    <t>cifras al mes</t>
  </si>
  <si>
    <t>Utilidad de Operación</t>
  </si>
  <si>
    <t>Utilidad Directa</t>
  </si>
  <si>
    <t>Cuentas por Cobrar</t>
  </si>
  <si>
    <t>Gastos de Operación</t>
  </si>
  <si>
    <t>RESULTADOS</t>
  </si>
  <si>
    <t>Caja &amp; Inversiones</t>
  </si>
  <si>
    <t># Número Total de Clientes</t>
  </si>
  <si>
    <t>Presupuesto</t>
  </si>
  <si>
    <t>Costo de Venta</t>
  </si>
  <si>
    <t>Ingresos Netos</t>
  </si>
  <si>
    <t>Utilidad (antes otros gastos)</t>
  </si>
  <si>
    <t># Total de Colaboradores</t>
  </si>
  <si>
    <t>Utilidad Op. / Colaborador</t>
  </si>
  <si>
    <t>Otros Gastos Relevantes</t>
  </si>
  <si>
    <t>S/Vta</t>
  </si>
  <si>
    <t xml:space="preserve">CAPITAL DE TRABAJO </t>
  </si>
  <si>
    <t>Cualquier otro gasto que por su importe o naturaleza es conveniente identificarlo por separado</t>
  </si>
  <si>
    <t>Gastos (intereses) incurridos por prestamos con terceros</t>
  </si>
  <si>
    <t>Gastos operación, ventas, administración, dirección general, sin considerar depreciación y amortización</t>
  </si>
  <si>
    <t>Costo de MP + costo de MO + costos Indirectos; o el Costo Total de Producto FOB</t>
  </si>
  <si>
    <t>Ingresos descontando devoluciones, mermas, etc.</t>
  </si>
  <si>
    <t>Antes de Impuestos</t>
  </si>
  <si>
    <t xml:space="preserve">Saldo total en las cuentas bancarias de la empresa </t>
  </si>
  <si>
    <t>Saldo total de las cuentas por cobrar especificamente a clientes</t>
  </si>
  <si>
    <t>Saldo total de las cuentas por pagar especificamente a proveedores (no considera deudores)</t>
  </si>
  <si>
    <t>Valor económico del total de los inventarios en la empresa</t>
  </si>
  <si>
    <t>Saldo de prestamos con terceros a cubrir DESPUÉS de los siguientes 12 meses</t>
  </si>
  <si>
    <t>Saldo de prestamos con terceros a cubrir A MÁS TARDAR en los siguientes 12 meses</t>
  </si>
  <si>
    <t>Importe total destinado a pago del personal en cualquier modalidad</t>
  </si>
  <si>
    <t>Número total de colaboradores acorde al registro de Gasto de Nómina</t>
  </si>
  <si>
    <t>Valor económico del total de los inventarios DE PRODUCTO TERMINADO en la empresa</t>
  </si>
  <si>
    <t>Valor económico del total de los inventarios DE PRODUCTO TERMINADO con "BAJA" rotación</t>
  </si>
  <si>
    <t>Valor económico del total de los inventarios DE PRODUCTO TERMINADO con "ALTA" rotación</t>
  </si>
  <si>
    <t>VER POLÍTICAS DE REGISTRO</t>
  </si>
  <si>
    <t>Gasto Financiero (por pasivos)</t>
  </si>
  <si>
    <t xml:space="preserve">Inventarios (Valor Económico) </t>
  </si>
  <si>
    <t>Cuentas por Pagar (Proveedores)</t>
  </si>
  <si>
    <t>Gasto Nómina (Importe Total )</t>
  </si>
  <si>
    <t>Inventario  total ($)</t>
  </si>
  <si>
    <t>Inventario  ALTO movimiento ($)</t>
  </si>
  <si>
    <t>Inventario  BAJO movimiento ($)</t>
  </si>
  <si>
    <t>vs 2014</t>
  </si>
  <si>
    <t>Ingreso económico total de los cinco principales (más grnades) clientes de la empresa</t>
  </si>
  <si>
    <t>1. INGRESOS NETOS</t>
  </si>
  <si>
    <t>2. COSTO DE VENTA</t>
  </si>
  <si>
    <t>4. GASTOS DE OPERACIÓN</t>
  </si>
  <si>
    <t>6. GASTO FINANCIERO</t>
  </si>
  <si>
    <t>7. GASTO RELEVANTE</t>
  </si>
  <si>
    <t>8. UTILIDAD OPERACIÓN</t>
  </si>
  <si>
    <t>9. CAJA &amp; INVERSIONES</t>
  </si>
  <si>
    <t>10. INVENTARIOS</t>
  </si>
  <si>
    <t>11. CUENTAS POR COBRAR</t>
  </si>
  <si>
    <t>12. CUENTAS POR PAGAR</t>
  </si>
  <si>
    <t>13. PASIVOS CORTO PLAZO</t>
  </si>
  <si>
    <t>14. PASIVOS LARGO PLAZO</t>
  </si>
  <si>
    <t>16. GASTO NÓMINA</t>
  </si>
  <si>
    <t>17. TOTAL COLABORADORES</t>
  </si>
  <si>
    <t>18. INGRESO CTE NO 1</t>
  </si>
  <si>
    <t>19. INGRESO 5 TOP CTES</t>
  </si>
  <si>
    <t>20. TOTAL CLIENTES</t>
  </si>
  <si>
    <t xml:space="preserve">Número total de clientes activos con ingresos </t>
  </si>
  <si>
    <t>22. INVENTARIO TOTAL</t>
  </si>
  <si>
    <t>23. INVENTARIO ALTO MOV.</t>
  </si>
  <si>
    <t>24. INVENTARIO BAJO MOV.</t>
  </si>
  <si>
    <t>SE RECUERDA QUE LA INFORMACIÓN PRESENTADA ES</t>
  </si>
  <si>
    <t>cifras en miles de pesos</t>
  </si>
  <si>
    <r>
      <t xml:space="preserve">FAVOR DE </t>
    </r>
    <r>
      <rPr>
        <b/>
        <sz val="20"/>
        <color rgb="FFFFC000"/>
        <rFont val="Calibri (Cuerpo)"/>
      </rPr>
      <t>APAGAR CELULARES, LAP TOPS Y TABLETAS</t>
    </r>
    <r>
      <rPr>
        <sz val="20"/>
        <color theme="0"/>
        <rFont val="Calibri"/>
        <family val="2"/>
        <scheme val="minor"/>
      </rPr>
      <t xml:space="preserve"> </t>
    </r>
  </si>
  <si>
    <t xml:space="preserve"> TOTALMENTE CONFIDENCIAL</t>
  </si>
  <si>
    <r>
      <t xml:space="preserve"> HACER LAS PREGUNTAS  </t>
    </r>
    <r>
      <rPr>
        <b/>
        <sz val="20"/>
        <color theme="0"/>
        <rFont val="Calibri (Cuerpo)"/>
      </rPr>
      <t>SOBRE EL CASO DE NEGOCIO</t>
    </r>
  </si>
  <si>
    <r>
      <t xml:space="preserve">  </t>
    </r>
    <r>
      <rPr>
        <b/>
        <sz val="20"/>
        <color theme="0"/>
        <rFont val="Calibri (Cuerpo)"/>
      </rPr>
      <t>AL FINAL DE LA PRESENTACIÓN</t>
    </r>
  </si>
  <si>
    <t>MIENTRAS SE REALIZA LA PRESENTACIÓN (60 MINTS.)</t>
  </si>
  <si>
    <t>CONSULTA &amp; CRECIMIENTO</t>
  </si>
  <si>
    <t>PROYECCIÓN &amp; PROYECTOS</t>
  </si>
  <si>
    <t>Concepto</t>
  </si>
  <si>
    <t>$ Ventas  (mdp)</t>
  </si>
  <si>
    <t>% Utilidad Operación</t>
  </si>
  <si>
    <t>No. Total Clientes</t>
  </si>
  <si>
    <t xml:space="preserve">SOBRE QUE RETO (SITUACIÓN) EN LA EMPRESA DESEA  </t>
  </si>
  <si>
    <t>OBTENER RETROALIMENTACIÓN DEL CONSEJO</t>
  </si>
  <si>
    <t xml:space="preserve">CRECIMIENTO </t>
  </si>
  <si>
    <t>SUSTENTABILIDAD</t>
  </si>
  <si>
    <t>ORGANIZACIÓN</t>
  </si>
  <si>
    <t>Dependencia en Director General</t>
  </si>
  <si>
    <t>Desempeño Reporte Directo (2o Nivel)</t>
  </si>
  <si>
    <t>Horas de Trabajo diario (media)</t>
  </si>
  <si>
    <t>1Q</t>
  </si>
  <si>
    <t>2Q</t>
  </si>
  <si>
    <t>3Q</t>
  </si>
  <si>
    <t>4Q</t>
  </si>
  <si>
    <t>&gt; 10%</t>
  </si>
  <si>
    <t>Bajo</t>
  </si>
  <si>
    <t>Medio</t>
  </si>
  <si>
    <t>Alto</t>
  </si>
  <si>
    <t>=(inflación+3)</t>
  </si>
  <si>
    <t>Crecimiento Ventas con Clientes Nuevos</t>
  </si>
  <si>
    <t>&lt; 5%</t>
  </si>
  <si>
    <t xml:space="preserve"> 5% - 10%</t>
  </si>
  <si>
    <t>= &gt; 30%</t>
  </si>
  <si>
    <t>= &lt;(inflación+1)</t>
  </si>
  <si>
    <t>29% - 20%</t>
  </si>
  <si>
    <t>&lt; 20%</t>
  </si>
  <si>
    <t>Baja</t>
  </si>
  <si>
    <t>Media</t>
  </si>
  <si>
    <t>Alta</t>
  </si>
  <si>
    <t>&lt; = 25%</t>
  </si>
  <si>
    <t>&gt; 50%</t>
  </si>
  <si>
    <t>26% - 49%</t>
  </si>
  <si>
    <t>&gt; = 12 Hrs.</t>
  </si>
  <si>
    <t>11 - 9 Hrs.</t>
  </si>
  <si>
    <t>&lt; = 8 Hrs.</t>
  </si>
  <si>
    <t>CRITERIO EVALUACIÓN</t>
  </si>
  <si>
    <t>Bajo (1)</t>
  </si>
  <si>
    <t>Medio (2)</t>
  </si>
  <si>
    <t>Alto (3)</t>
  </si>
  <si>
    <t>Generación Patrimonial  (Anual)</t>
  </si>
  <si>
    <t>KPI´s:</t>
  </si>
  <si>
    <t>ORGANIGRAMA REPORTE DIRECTO &amp; KPI´s</t>
  </si>
  <si>
    <t>RESULTADO FINANCIERO</t>
  </si>
  <si>
    <t>DEFINICIÓN &amp; ESTRATEGIA</t>
  </si>
  <si>
    <t>ORGANIZACIÓN &amp; EJECUCIÓN</t>
  </si>
  <si>
    <t>Definición de Oferta de Valor</t>
  </si>
  <si>
    <t>Definición de Cliente Objetivo</t>
  </si>
  <si>
    <t>Definición de Diferenciadores</t>
  </si>
  <si>
    <t>Estrategia de Canal</t>
  </si>
  <si>
    <t>Estrategia de Marca</t>
  </si>
  <si>
    <t>Estrategia de Portafolio</t>
  </si>
  <si>
    <t>Estrategia de Cobertura (Región)</t>
  </si>
  <si>
    <t>Estrategia de Bonos &amp; Incentivos</t>
  </si>
  <si>
    <t>Desempeño Gerente de Ventas</t>
  </si>
  <si>
    <t>Desempeño Vendedor (es)</t>
  </si>
  <si>
    <t>Proceso de Prospectación</t>
  </si>
  <si>
    <t>Proceso de Cierre de Ventas</t>
  </si>
  <si>
    <t>Proceso de Mercadotecnia</t>
  </si>
  <si>
    <t>Proceso de Relacionamiento</t>
  </si>
  <si>
    <t>Capacidad de Compra</t>
  </si>
  <si>
    <t>Capacidad de Entrega</t>
  </si>
  <si>
    <t>Capacidad de Financiamiento</t>
  </si>
  <si>
    <t>Criterios de Calificación</t>
  </si>
  <si>
    <t>ANÁLISIS DISPERSIÓN  NOMINA</t>
  </si>
  <si>
    <t>ANÁLISIS DISPERSIÓN COMERCIAL</t>
  </si>
  <si>
    <t>ANÁLISIS DISPERSION  INVENTARIOS</t>
  </si>
  <si>
    <t>Capital Trabajo Operativo</t>
  </si>
  <si>
    <t>= &gt;(inflación+10)</t>
  </si>
  <si>
    <t>Dependencia Ventas Cliente Principal</t>
  </si>
  <si>
    <t>&lt; = 3.5 MDP</t>
  </si>
  <si>
    <t>3.5 - 6  MDP</t>
  </si>
  <si>
    <t>&gt; 6 MDP</t>
  </si>
  <si>
    <t>Crecimiento Ventas Netas vs. AA</t>
  </si>
  <si>
    <t>Bajo/Malo (1)</t>
  </si>
  <si>
    <t>Alto /Bueno(3)</t>
  </si>
  <si>
    <t>Comparado contra año anterior</t>
  </si>
  <si>
    <t>Como porcentaje del total de ventas</t>
  </si>
  <si>
    <t>Calificación cualitativa</t>
  </si>
  <si>
    <t>Margen (Utilidad Directa)</t>
  </si>
  <si>
    <t>Definición de Posicionamiento</t>
  </si>
  <si>
    <t xml:space="preserve">Estrategia de Precio </t>
  </si>
  <si>
    <t>Desempeño Dirctor Ventas</t>
  </si>
  <si>
    <t>Utilidad Operación</t>
  </si>
  <si>
    <t>=&lt; 5%</t>
  </si>
  <si>
    <t>5% - 15%</t>
  </si>
  <si>
    <t>&gt;15%</t>
  </si>
  <si>
    <t>Reinversión para Generar Valor</t>
  </si>
  <si>
    <t>JORNADA Y PATRIMONIO</t>
  </si>
  <si>
    <t>DIAGNÓSTICO PARA ACELERAR EL CRECIMIENTO DE VENTAS</t>
  </si>
  <si>
    <t>Acciones por Ejecutar para mejorar resultados comerciales</t>
  </si>
  <si>
    <t xml:space="preserve">Director </t>
  </si>
  <si>
    <t>General</t>
  </si>
  <si>
    <t>KPI´s</t>
  </si>
  <si>
    <t>ORGANIGRAMA Y KPI´s</t>
  </si>
  <si>
    <t>Comparación AÑO ANTERIOR vs ESTE AÑO  mismo mes (Cifras Acumuladas)</t>
  </si>
  <si>
    <t>h</t>
  </si>
  <si>
    <t>OBJETIVOS DE CRECIMIENTO</t>
  </si>
  <si>
    <t xml:space="preserve">SI USTED ANEXA FILAS O COLUMNAS LAS FORMULAS PUEDEN SUFRIR VARIACIONES </t>
  </si>
  <si>
    <t>AUTO DIAGNÓSTICO DEL GOBIERNO CORPORATIVO</t>
  </si>
  <si>
    <r>
      <t xml:space="preserve">ACCIÓN PARA </t>
    </r>
    <r>
      <rPr>
        <sz val="10"/>
        <color theme="0"/>
        <rFont val="Calibri (Cuerpo)"/>
      </rPr>
      <t>EL CRECIMIENTO DE VENTAS EN 12 MESES</t>
    </r>
  </si>
  <si>
    <r>
      <t xml:space="preserve">ACCIÓN PARA </t>
    </r>
    <r>
      <rPr>
        <sz val="10"/>
        <color theme="0"/>
        <rFont val="Calibri (Cuerpo)"/>
      </rPr>
      <t xml:space="preserve">CONSOLIDAR DELEGACIÓN </t>
    </r>
    <r>
      <rPr>
        <sz val="10"/>
        <color theme="0"/>
        <rFont val="Calibri"/>
        <family val="2"/>
        <scheme val="minor"/>
      </rPr>
      <t>EN EQUIPO GERENCIAL</t>
    </r>
  </si>
  <si>
    <r>
      <t xml:space="preserve">ACCIÓN PARA </t>
    </r>
    <r>
      <rPr>
        <sz val="10"/>
        <color theme="0"/>
        <rFont val="Calibri (Cuerpo)"/>
      </rPr>
      <t>DISMINUIR DEPENDENCIA EN CLIENTE MAYOR</t>
    </r>
  </si>
  <si>
    <r>
      <t>ACCIÓN PARA OPTIMIZAR</t>
    </r>
    <r>
      <rPr>
        <sz val="10"/>
        <color theme="0"/>
        <rFont val="Calibri (Cuerpo)"/>
      </rPr>
      <t xml:space="preserve"> UTILIDADES </t>
    </r>
    <r>
      <rPr>
        <sz val="10"/>
        <color theme="0"/>
        <rFont val="Calibri"/>
        <family val="2"/>
        <scheme val="minor"/>
      </rPr>
      <t>EN 36 MESES</t>
    </r>
  </si>
  <si>
    <t>vs 2020</t>
  </si>
  <si>
    <t>vs 2021</t>
  </si>
  <si>
    <r>
      <t xml:space="preserve">Pasivos Bancarios - </t>
    </r>
    <r>
      <rPr>
        <sz val="8"/>
        <color theme="1"/>
        <rFont val="Calibri"/>
        <family val="2"/>
      </rPr>
      <t>Corto Plazo</t>
    </r>
  </si>
  <si>
    <r>
      <t xml:space="preserve">Pasivos Bancarios - </t>
    </r>
    <r>
      <rPr>
        <sz val="8"/>
        <color theme="1"/>
        <rFont val="Calibri"/>
        <family val="2"/>
      </rPr>
      <t>Largo Plazo</t>
    </r>
  </si>
  <si>
    <r>
      <t xml:space="preserve">Ingresos Netos </t>
    </r>
    <r>
      <rPr>
        <sz val="6"/>
        <color theme="1"/>
        <rFont val="Calibri"/>
        <family val="2"/>
      </rPr>
      <t>PRINCIPAL CLIENTE</t>
    </r>
  </si>
  <si>
    <r>
      <t xml:space="preserve">Ingresos Netos </t>
    </r>
    <r>
      <rPr>
        <sz val="6"/>
        <color theme="1"/>
        <rFont val="Calibri"/>
        <family val="2"/>
      </rPr>
      <t>5 CLIENTES PRINCIPALES</t>
    </r>
  </si>
  <si>
    <t>1. Identifica de 4  a 9 procesos que impulsan tu negocio</t>
  </si>
  <si>
    <t>2. Asigna a cada persona responsabilidades específicas para cada proceso</t>
  </si>
  <si>
    <t>3. Haz una lista de indicadores Clave de Desempeño (KPI, por sus siglas en inglés) para cada proceso (con</t>
  </si>
  <si>
    <t>el fin de hacerlo mejor, más rápido y baraato).</t>
  </si>
  <si>
    <t>Equipo: Tabla de Responsabilidades por Proceso (PACe*)</t>
  </si>
  <si>
    <t>2. Persona responsable</t>
  </si>
  <si>
    <t>1. Nombre del proceso</t>
  </si>
  <si>
    <t>3. KPI</t>
  </si>
  <si>
    <t>Mejor, más rápido y más barato</t>
  </si>
  <si>
    <t>Estrategia: 7 Estratos</t>
  </si>
  <si>
    <t>Palabras que el consumidor relaciona con tu empresa (presencia mental o mindshare):</t>
  </si>
  <si>
    <t>Entorno y promesa de marca:</t>
  </si>
  <si>
    <t>(Clientes principales)</t>
  </si>
  <si>
    <t xml:space="preserve">     Quién/Dónde</t>
  </si>
  <si>
    <t xml:space="preserve">     Qué (productos y servicios)</t>
  </si>
  <si>
    <t>Promesa de marca</t>
  </si>
  <si>
    <t xml:space="preserve">              KPI</t>
  </si>
  <si>
    <t>Garantía de promesa de marca (mecanismo catalítico):</t>
  </si>
  <si>
    <t>Estrategia de una frase (idea clave para hacer dinero):</t>
  </si>
  <si>
    <t>Actvidades diferenciadoras (3-5 cómos):</t>
  </si>
  <si>
    <t>Factor X (10x-100x ventaja subyacente):</t>
  </si>
  <si>
    <t>Ganancia por X (motor económico):</t>
  </si>
  <si>
    <t>BHAG* (meta de 10 a 25 años):</t>
  </si>
  <si>
    <t xml:space="preserve">Nombre de la organización: </t>
  </si>
  <si>
    <t xml:space="preserve">GENERALES DEL CASO </t>
  </si>
  <si>
    <t>IMAGEN DE EMPRESA</t>
  </si>
  <si>
    <t>No. FAMILIARES COLABORANDO:</t>
  </si>
  <si>
    <t xml:space="preserve">DEFINICIÓN DE NEGOCIO </t>
  </si>
  <si>
    <t>SITUACIÓN ACTUAL</t>
  </si>
  <si>
    <t>RETOS PRINCIPALES DEL CEO</t>
  </si>
  <si>
    <t xml:space="preserve">DESCRIPCIÓN SITUACIÓN FUTURA (3 AÑOS) </t>
  </si>
  <si>
    <t>INICIATIVAS DE TRANSFORMACIÓN (3 AÑOS)</t>
  </si>
  <si>
    <t>APRENDIZAJE DEL CASO</t>
  </si>
  <si>
    <t>Anual 2022</t>
  </si>
  <si>
    <t>Diciembre</t>
  </si>
  <si>
    <t xml:space="preserve"> </t>
  </si>
  <si>
    <t>Operaciones</t>
  </si>
  <si>
    <t>Administración</t>
  </si>
  <si>
    <t>Tesorería</t>
  </si>
  <si>
    <t>Falta de información oportuna</t>
  </si>
  <si>
    <t>AO FUNDACIÓN: 2018</t>
  </si>
  <si>
    <t>GIRO: Logística</t>
  </si>
  <si>
    <t>NO. COLABORADORES: 200</t>
  </si>
  <si>
    <t>PARTICIPACIÓN ACCIONARIA: 1 Fundador</t>
  </si>
  <si>
    <t xml:space="preserve"> Si/2</t>
  </si>
  <si>
    <r>
      <t>¿Describir qué somos? …</t>
    </r>
    <r>
      <rPr>
        <b/>
        <sz val="8"/>
        <color theme="1"/>
        <rFont val="Cambria"/>
        <family val="1"/>
        <scheme val="major"/>
      </rPr>
      <t>Ofrecemos transporte de personal Inteligente</t>
    </r>
  </si>
  <si>
    <t xml:space="preserve"> ¿ Describir en breves líneas la situación actual de la empresa?  Tenlasa es una empresa con capacidad financiera, pero con serios temas de información confiable contable.</t>
  </si>
  <si>
    <r>
      <t xml:space="preserve">Describir  los ¿tres principales retos (problemas) que el CEO actualmente esta enfocado en resolver ? </t>
    </r>
    <r>
      <rPr>
        <b/>
        <sz val="8"/>
        <color theme="1"/>
        <rFont val="Cambria"/>
        <family val="1"/>
        <scheme val="major"/>
      </rPr>
      <t xml:space="preserve"> Control, Organización, Información financiera.</t>
    </r>
  </si>
  <si>
    <r>
      <t xml:space="preserve">¿Describir el futuro de la empresa en tres años?..¿Qué deseas transformar en el futuro? </t>
    </r>
    <r>
      <rPr>
        <b/>
        <sz val="8"/>
        <color theme="1"/>
        <rFont val="Cambria"/>
        <family val="1"/>
        <scheme val="major"/>
      </rPr>
      <t>Lograr el control y la continuidad de la empresa a través de la toma de decisiones, fundamentada en información financiera confiable.</t>
    </r>
  </si>
  <si>
    <r>
      <t xml:space="preserve">¿Cuáles son las tres iniciativas que la empresa necesita desarrollar para lograr la trasformación?.  </t>
    </r>
    <r>
      <rPr>
        <b/>
        <sz val="8"/>
        <color theme="1"/>
        <rFont val="Cambria"/>
        <family val="1"/>
        <scheme val="major"/>
      </rPr>
      <t>Construcción de información financiera confiable, un modelo mixto organizacional/externo de control y fortalecimiento organizacional.</t>
    </r>
  </si>
  <si>
    <r>
      <t xml:space="preserve">Si alguien te preguntara ¿qué voy aprender con la presentación de tu caso? que le comentarias…           ¿Qué experiencias de buenas o de malas decisiones                      resaltarías que la presentación de tu caso tiene?  </t>
    </r>
    <r>
      <rPr>
        <b/>
        <sz val="8"/>
        <color theme="1"/>
        <rFont val="Cambria"/>
        <family val="1"/>
        <scheme val="major"/>
      </rPr>
      <t>Confirmarás la importancia de información en tiempo real y confiable para los fundadores.</t>
    </r>
  </si>
  <si>
    <t>El fundador joven, no cuenta con inventario en equipo, cada contrato lo atiende vía leasing</t>
  </si>
  <si>
    <t>Organización Plana, carencia de talento gerencial</t>
  </si>
  <si>
    <t>Estimado: Subregistros y Robo Hormiga</t>
  </si>
  <si>
    <t>Característica de riesgo a comentar</t>
  </si>
  <si>
    <t>Estimado</t>
  </si>
  <si>
    <r>
      <t>N</t>
    </r>
    <r>
      <rPr>
        <sz val="10"/>
        <color theme="0"/>
        <rFont val="Arial"/>
        <family val="2"/>
      </rPr>
      <t>N/D. Alta rotación y cambios de puestos</t>
    </r>
  </si>
  <si>
    <t>Alta dependencia del cliente Soriana, competencia intensiva regional de parques chatarra.</t>
  </si>
  <si>
    <t>Nos enfocamos en la productividad a través de la tecnología, el confort y la eficiencia.</t>
  </si>
  <si>
    <t xml:space="preserve">Areas de RH de Grandes superficies </t>
  </si>
  <si>
    <t>Manufactureras</t>
  </si>
  <si>
    <t>Bajío Norte del País</t>
  </si>
  <si>
    <t>Transporte Inteligente (alta calidad)</t>
  </si>
  <si>
    <t>Bienvenidos a la era del transporte inteligente</t>
  </si>
  <si>
    <t>Alta Percepción en cuanto a Calidad de las áreas de RH</t>
  </si>
  <si>
    <t>Calidad, Limpieza, Eficacia, Tecnología</t>
  </si>
  <si>
    <t>Mantener la rentabilidad históricamente lograda, a través de eficiencia informativa y operativa.</t>
  </si>
  <si>
    <t>Calidad</t>
  </si>
  <si>
    <t>Tecnología</t>
  </si>
  <si>
    <t>Eficacia</t>
  </si>
  <si>
    <t>Personal Operativo experimentado y honrado</t>
  </si>
  <si>
    <t>Percepción del Buyer Person</t>
  </si>
  <si>
    <t>Empresa logística emblemática en el Norte del País en cuanto al transporte de empleados</t>
  </si>
  <si>
    <t>SOCIO FUNDADOR</t>
  </si>
  <si>
    <t>Información</t>
  </si>
  <si>
    <t>Gestión Operativa</t>
  </si>
  <si>
    <t>Relaciones Comer.</t>
  </si>
  <si>
    <t>Finanzas</t>
  </si>
  <si>
    <t>Relaciones Comerciales</t>
  </si>
  <si>
    <t>Fiscal</t>
  </si>
  <si>
    <t>Socio fundador Operaciones</t>
  </si>
  <si>
    <t>Logística</t>
  </si>
  <si>
    <t>Percepción del cliente</t>
  </si>
  <si>
    <t>Socio Comercial</t>
  </si>
  <si>
    <t>Crecimiento</t>
  </si>
  <si>
    <t>Nuevos Contratos</t>
  </si>
  <si>
    <t>Fiscal/Riesgo</t>
  </si>
  <si>
    <t>Riesgo</t>
  </si>
  <si>
    <t>Oportunidad (Gran debilidad)</t>
  </si>
  <si>
    <t>1 Construir fuerza comercial</t>
  </si>
  <si>
    <t>2 Construir un plan de Marketing B2B</t>
  </si>
  <si>
    <t>3 Disminuir dependencia del fundador</t>
  </si>
  <si>
    <r>
      <t xml:space="preserve">En tecnología, </t>
    </r>
    <r>
      <rPr>
        <sz val="8"/>
        <color theme="7"/>
        <rFont val="Calibri"/>
        <family val="2"/>
        <scheme val="minor"/>
      </rPr>
      <t>PROBLEMA TALENTO</t>
    </r>
    <r>
      <rPr>
        <sz val="8"/>
        <color theme="0"/>
        <rFont val="Calibri"/>
        <family val="2"/>
        <scheme val="minor"/>
      </rPr>
      <t>, mercados, marca, etc.</t>
    </r>
  </si>
  <si>
    <t>SUBREGISTROS Y ROBO HORMIGA</t>
  </si>
  <si>
    <t>Los jóvenes socios esperan tener áreas financieras y contables robusta. No lo han logrado y es imposible ayudarlos sin info. ¿Cómo hacer un modelo híbrido?</t>
  </si>
  <si>
    <t>1 Organización Comercial</t>
  </si>
  <si>
    <t>2 Marketing B2B y Organización Comercial</t>
  </si>
  <si>
    <t>3 Énfasis en organización y captura de talento</t>
  </si>
  <si>
    <t>4 Planeación Financiera y disminución de Riesgo Fiscal</t>
  </si>
  <si>
    <t xml:space="preserve">EMPRESA: </t>
  </si>
  <si>
    <t>Link de 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</si>
</sst>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_-&quot;$&quot;* #,##0_-;\-&quot;$&quot;* #,##0_-;_-&quot;$&quot;* &quot;-&quot;??_-;_-@_-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color indexed="8"/>
      <name val="Calibri"/>
      <family val="2"/>
    </font>
    <font>
      <sz val="9"/>
      <name val="Arial"/>
      <family val="2"/>
    </font>
    <font>
      <sz val="8"/>
      <color indexed="12"/>
      <name val="Calibri"/>
      <family val="2"/>
    </font>
    <font>
      <sz val="8"/>
      <color indexed="12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color indexed="12"/>
      <name val="Calibri"/>
      <family val="2"/>
    </font>
    <font>
      <i/>
      <sz val="10"/>
      <color rgb="FFFF0000"/>
      <name val="Arial"/>
      <family val="2"/>
    </font>
    <font>
      <b/>
      <sz val="12"/>
      <color theme="4" tint="-0.249977111117893"/>
      <name val="Calibri"/>
      <family val="2"/>
    </font>
    <font>
      <sz val="8"/>
      <color theme="4" tint="-0.249977111117893"/>
      <name val="Arial"/>
      <family val="2"/>
    </font>
    <font>
      <sz val="10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8"/>
      <color theme="4" tint="-0.249977111117893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theme="3" tint="0.39997558519241921"/>
      <name val="Arial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2"/>
      <name val="Calibri"/>
      <family val="2"/>
    </font>
    <font>
      <b/>
      <sz val="8"/>
      <name val="Arial"/>
      <family val="2"/>
    </font>
    <font>
      <b/>
      <sz val="8"/>
      <color theme="4" tint="-0.249977111117893"/>
      <name val="Calibr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7030A0"/>
      <name val="Calibri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0000D4"/>
      <name val="Calibri"/>
      <family val="2"/>
    </font>
    <font>
      <sz val="20"/>
      <color theme="0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20"/>
      <color rgb="FFFFC000"/>
      <name val="Calibri (Cuerpo)"/>
    </font>
    <font>
      <b/>
      <sz val="20"/>
      <color theme="5"/>
      <name val="Calibri"/>
      <family val="2"/>
      <scheme val="minor"/>
    </font>
    <font>
      <b/>
      <sz val="20"/>
      <color theme="0"/>
      <name val="Calibri (Cuerpo)"/>
    </font>
    <font>
      <b/>
      <sz val="20"/>
      <color theme="0"/>
      <name val="Calibri"/>
      <family val="2"/>
      <scheme val="minor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(Cuerpo)"/>
    </font>
    <font>
      <sz val="10"/>
      <color theme="1"/>
      <name val="Calibri (Cuerpo)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 (Cuerpo)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 (Cuerpo)"/>
    </font>
    <font>
      <b/>
      <sz val="8"/>
      <color theme="0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i/>
      <sz val="9"/>
      <name val="Calibri"/>
      <family val="2"/>
      <scheme val="minor"/>
    </font>
    <font>
      <b/>
      <sz val="8"/>
      <color theme="0"/>
      <name val="Calibri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0"/>
      <name val="Calibri"/>
      <family val="2"/>
    </font>
    <font>
      <b/>
      <sz val="6"/>
      <color theme="7"/>
      <name val="Arial"/>
      <family val="2"/>
    </font>
    <font>
      <b/>
      <sz val="8"/>
      <color theme="7"/>
      <name val="Arial"/>
      <family val="2"/>
    </font>
    <font>
      <b/>
      <sz val="10"/>
      <color theme="7"/>
      <name val="Arial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 (Cuerpo)_x0000_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Cuerpo)_x0000_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5"/>
      <name val="Calibri"/>
      <family val="2"/>
      <scheme val="minor"/>
    </font>
    <font>
      <sz val="8"/>
      <color theme="1"/>
      <name val="Cambria"/>
      <family val="2"/>
      <scheme val="major"/>
    </font>
    <font>
      <sz val="8"/>
      <color theme="0"/>
      <name val="Cambria"/>
      <family val="2"/>
      <scheme val="major"/>
    </font>
    <font>
      <sz val="12"/>
      <color theme="0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8"/>
      <color theme="1"/>
      <name val="Cambria"/>
      <family val="1"/>
      <scheme val="maj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Calibri"/>
      <family val="2"/>
    </font>
    <font>
      <b/>
      <sz val="12"/>
      <color rgb="FF6F6F6F"/>
      <name val="Arial"/>
      <family val="2"/>
    </font>
    <font>
      <b/>
      <sz val="16"/>
      <color theme="1"/>
      <name val="Calibri"/>
      <family val="2"/>
      <scheme val="minor"/>
    </font>
    <font>
      <sz val="8"/>
      <color theme="7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lightDown">
        <bgColor theme="7" tint="0.59999389629810485"/>
      </patternFill>
    </fill>
    <fill>
      <patternFill patternType="lightGray">
        <bgColor theme="7" tint="0.59999389629810485"/>
      </patternFill>
    </fill>
    <fill>
      <patternFill patternType="solid">
        <fgColor rgb="FFFFC000"/>
        <bgColor indexed="64"/>
      </patternFill>
    </fill>
    <fill>
      <patternFill patternType="lightGray">
        <bgColor rgb="FFFFC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5"/>
      </left>
      <right/>
      <top/>
      <bottom/>
      <diagonal/>
    </border>
  </borders>
  <cellStyleXfs count="554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57">
    <xf numFmtId="0" fontId="0" fillId="0" borderId="0" xfId="0"/>
    <xf numFmtId="0" fontId="7" fillId="0" borderId="0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9" fontId="8" fillId="0" borderId="0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 applyProtection="1">
      <alignment horizontal="center"/>
      <protection hidden="1"/>
    </xf>
    <xf numFmtId="9" fontId="9" fillId="0" borderId="0" xfId="0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166" fontId="11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9" fontId="22" fillId="0" borderId="0" xfId="0" applyNumberFormat="1" applyFont="1" applyFill="1" applyBorder="1" applyAlignment="1" applyProtection="1">
      <alignment horizontal="center"/>
      <protection hidden="1"/>
    </xf>
    <xf numFmtId="3" fontId="17" fillId="2" borderId="0" xfId="0" applyNumberFormat="1" applyFont="1" applyFill="1" applyBorder="1" applyAlignment="1" applyProtection="1">
      <alignment horizontal="center"/>
      <protection hidden="1"/>
    </xf>
    <xf numFmtId="9" fontId="23" fillId="0" borderId="0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Protection="1"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8" fillId="0" borderId="14" xfId="0" applyFont="1" applyBorder="1"/>
    <xf numFmtId="0" fontId="7" fillId="0" borderId="14" xfId="0" applyFont="1" applyFill="1" applyBorder="1" applyProtection="1">
      <protection hidden="1"/>
    </xf>
    <xf numFmtId="0" fontId="1" fillId="0" borderId="14" xfId="0" applyFont="1" applyFill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0" fontId="1" fillId="0" borderId="17" xfId="0" applyFont="1" applyFill="1" applyBorder="1" applyProtection="1">
      <protection hidden="1"/>
    </xf>
    <xf numFmtId="0" fontId="2" fillId="0" borderId="16" xfId="0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1" fillId="0" borderId="18" xfId="0" applyFont="1" applyFill="1" applyBorder="1" applyProtection="1"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1" fillId="4" borderId="19" xfId="0" applyFont="1" applyFill="1" applyBorder="1" applyProtection="1">
      <protection hidden="1"/>
    </xf>
    <xf numFmtId="0" fontId="1" fillId="0" borderId="20" xfId="0" applyFont="1" applyFill="1" applyBorder="1" applyProtection="1">
      <protection hidden="1"/>
    </xf>
    <xf numFmtId="9" fontId="28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Border="1" applyProtection="1">
      <protection hidden="1"/>
    </xf>
    <xf numFmtId="0" fontId="30" fillId="2" borderId="1" xfId="0" applyFont="1" applyFill="1" applyBorder="1" applyAlignment="1" applyProtection="1">
      <alignment horizontal="center"/>
      <protection hidden="1"/>
    </xf>
    <xf numFmtId="9" fontId="35" fillId="0" borderId="0" xfId="0" applyNumberFormat="1" applyFont="1" applyFill="1" applyBorder="1" applyAlignment="1" applyProtection="1">
      <alignment horizontal="center"/>
      <protection hidden="1"/>
    </xf>
    <xf numFmtId="9" fontId="36" fillId="0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Protection="1">
      <protection hidden="1"/>
    </xf>
    <xf numFmtId="0" fontId="38" fillId="0" borderId="0" xfId="0" applyFont="1" applyFill="1" applyBorder="1" applyProtection="1">
      <protection hidden="1"/>
    </xf>
    <xf numFmtId="9" fontId="39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32" fillId="0" borderId="0" xfId="0" applyFont="1" applyBorder="1" applyProtection="1">
      <protection hidden="1"/>
    </xf>
    <xf numFmtId="0" fontId="0" fillId="6" borderId="0" xfId="0" applyFill="1"/>
    <xf numFmtId="3" fontId="11" fillId="0" borderId="0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9" fontId="47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Protection="1">
      <protection hidden="1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0" fillId="2" borderId="0" xfId="0" applyFill="1"/>
    <xf numFmtId="0" fontId="5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53" fillId="10" borderId="1" xfId="0" applyFont="1" applyFill="1" applyBorder="1" applyAlignment="1">
      <alignment horizontal="center"/>
    </xf>
    <xf numFmtId="0" fontId="53" fillId="10" borderId="1" xfId="0" quotePrefix="1" applyFont="1" applyFill="1" applyBorder="1" applyAlignment="1">
      <alignment horizontal="center"/>
    </xf>
    <xf numFmtId="0" fontId="31" fillId="10" borderId="1" xfId="0" applyFont="1" applyFill="1" applyBorder="1"/>
    <xf numFmtId="0" fontId="0" fillId="7" borderId="0" xfId="0" applyFill="1"/>
    <xf numFmtId="0" fontId="0" fillId="7" borderId="0" xfId="0" applyFont="1" applyFill="1" applyAlignment="1">
      <alignment horizontal="left"/>
    </xf>
    <xf numFmtId="0" fontId="51" fillId="10" borderId="27" xfId="0" applyFont="1" applyFill="1" applyBorder="1" applyAlignment="1">
      <alignment vertical="top"/>
    </xf>
    <xf numFmtId="0" fontId="53" fillId="10" borderId="27" xfId="0" applyFont="1" applyFill="1" applyBorder="1" applyAlignment="1">
      <alignment vertical="top"/>
    </xf>
    <xf numFmtId="0" fontId="31" fillId="10" borderId="28" xfId="0" applyFont="1" applyFill="1" applyBorder="1" applyAlignment="1">
      <alignment vertical="top"/>
    </xf>
    <xf numFmtId="167" fontId="52" fillId="10" borderId="1" xfId="551" applyNumberFormat="1" applyFont="1" applyFill="1" applyBorder="1" applyAlignment="1">
      <alignment vertical="top"/>
    </xf>
    <xf numFmtId="9" fontId="27" fillId="10" borderId="1" xfId="552" applyFont="1" applyFill="1" applyBorder="1" applyAlignment="1">
      <alignment horizontal="center" vertical="top"/>
    </xf>
    <xf numFmtId="3" fontId="27" fillId="10" borderId="29" xfId="0" applyNumberFormat="1" applyFont="1" applyFill="1" applyBorder="1" applyAlignment="1">
      <alignment horizontal="center" vertical="top"/>
    </xf>
    <xf numFmtId="0" fontId="0" fillId="8" borderId="0" xfId="0" applyFill="1"/>
    <xf numFmtId="0" fontId="27" fillId="10" borderId="1" xfId="0" applyFont="1" applyFill="1" applyBorder="1" applyAlignment="1">
      <alignment horizontal="center"/>
    </xf>
    <xf numFmtId="0" fontId="0" fillId="10" borderId="1" xfId="0" applyFill="1" applyBorder="1"/>
    <xf numFmtId="0" fontId="64" fillId="8" borderId="0" xfId="0" applyFont="1" applyFill="1" applyAlignment="1"/>
    <xf numFmtId="0" fontId="0" fillId="10" borderId="1" xfId="0" applyFill="1" applyBorder="1" applyAlignment="1">
      <alignment horizontal="left"/>
    </xf>
    <xf numFmtId="0" fontId="27" fillId="10" borderId="35" xfId="0" applyFont="1" applyFill="1" applyBorder="1" applyAlignment="1">
      <alignment horizontal="center"/>
    </xf>
    <xf numFmtId="0" fontId="27" fillId="10" borderId="3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3" fillId="10" borderId="0" xfId="0" applyFont="1" applyFill="1" applyAlignment="1">
      <alignment horizontal="left"/>
    </xf>
    <xf numFmtId="0" fontId="68" fillId="0" borderId="0" xfId="0" applyFont="1" applyFill="1" applyBorder="1" applyAlignment="1" applyProtection="1">
      <alignment horizontal="center"/>
      <protection hidden="1"/>
    </xf>
    <xf numFmtId="0" fontId="66" fillId="10" borderId="1" xfId="0" applyFont="1" applyFill="1" applyBorder="1" applyAlignment="1" applyProtection="1">
      <alignment horizontal="center"/>
      <protection hidden="1"/>
    </xf>
    <xf numFmtId="0" fontId="70" fillId="11" borderId="1" xfId="0" applyFont="1" applyFill="1" applyBorder="1" applyAlignment="1" applyProtection="1">
      <alignment horizontal="center"/>
      <protection hidden="1"/>
    </xf>
    <xf numFmtId="0" fontId="46" fillId="11" borderId="1" xfId="0" applyFont="1" applyFill="1" applyBorder="1" applyAlignment="1" applyProtection="1">
      <alignment horizontal="left"/>
      <protection hidden="1"/>
    </xf>
    <xf numFmtId="0" fontId="71" fillId="11" borderId="0" xfId="0" applyFont="1" applyFill="1" applyBorder="1" applyAlignment="1" applyProtection="1">
      <alignment horizontal="center"/>
      <protection hidden="1"/>
    </xf>
    <xf numFmtId="0" fontId="72" fillId="11" borderId="0" xfId="0" applyFont="1" applyFill="1" applyBorder="1" applyAlignment="1" applyProtection="1">
      <alignment horizontal="left"/>
      <protection hidden="1"/>
    </xf>
    <xf numFmtId="0" fontId="71" fillId="11" borderId="1" xfId="0" applyFont="1" applyFill="1" applyBorder="1" applyAlignment="1" applyProtection="1">
      <alignment horizontal="center"/>
      <protection hidden="1"/>
    </xf>
    <xf numFmtId="0" fontId="72" fillId="11" borderId="1" xfId="0" applyFont="1" applyFill="1" applyBorder="1" applyAlignment="1" applyProtection="1">
      <alignment horizontal="left"/>
      <protection hidden="1"/>
    </xf>
    <xf numFmtId="0" fontId="73" fillId="11" borderId="0" xfId="0" applyFont="1" applyFill="1" applyBorder="1" applyProtection="1">
      <protection hidden="1"/>
    </xf>
    <xf numFmtId="0" fontId="74" fillId="11" borderId="1" xfId="0" applyFont="1" applyFill="1" applyBorder="1" applyAlignment="1" applyProtection="1">
      <alignment horizontal="left"/>
      <protection hidden="1"/>
    </xf>
    <xf numFmtId="0" fontId="75" fillId="11" borderId="0" xfId="0" applyFont="1" applyFill="1" applyBorder="1" applyProtection="1">
      <protection hidden="1"/>
    </xf>
    <xf numFmtId="0" fontId="76" fillId="11" borderId="1" xfId="0" applyFont="1" applyFill="1" applyBorder="1" applyAlignment="1" applyProtection="1">
      <alignment horizontal="left"/>
      <protection hidden="1"/>
    </xf>
    <xf numFmtId="0" fontId="76" fillId="11" borderId="1" xfId="0" applyFont="1" applyFill="1" applyBorder="1" applyAlignment="1" applyProtection="1">
      <alignment horizontal="center"/>
      <protection hidden="1"/>
    </xf>
    <xf numFmtId="0" fontId="24" fillId="11" borderId="2" xfId="0" applyFont="1" applyFill="1" applyBorder="1" applyAlignment="1" applyProtection="1">
      <alignment horizontal="center"/>
      <protection hidden="1"/>
    </xf>
    <xf numFmtId="0" fontId="24" fillId="11" borderId="12" xfId="0" applyFont="1" applyFill="1" applyBorder="1" applyAlignment="1" applyProtection="1">
      <alignment horizontal="center"/>
      <protection hidden="1"/>
    </xf>
    <xf numFmtId="0" fontId="72" fillId="11" borderId="3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/>
      <protection hidden="1"/>
    </xf>
    <xf numFmtId="0" fontId="46" fillId="11" borderId="1" xfId="0" applyFont="1" applyFill="1" applyBorder="1" applyAlignment="1" applyProtection="1">
      <alignment horizontal="center"/>
      <protection hidden="1"/>
    </xf>
    <xf numFmtId="0" fontId="46" fillId="11" borderId="10" xfId="0" applyFont="1" applyFill="1" applyBorder="1" applyAlignment="1" applyProtection="1">
      <alignment horizontal="center"/>
      <protection hidden="1"/>
    </xf>
    <xf numFmtId="0" fontId="46" fillId="11" borderId="11" xfId="0" applyFont="1" applyFill="1" applyBorder="1" applyAlignment="1" applyProtection="1">
      <alignment horizontal="center" vertical="center"/>
      <protection hidden="1"/>
    </xf>
    <xf numFmtId="3" fontId="17" fillId="9" borderId="1" xfId="0" applyNumberFormat="1" applyFont="1" applyFill="1" applyBorder="1" applyAlignment="1" applyProtection="1">
      <alignment horizontal="center"/>
      <protection hidden="1"/>
    </xf>
    <xf numFmtId="3" fontId="78" fillId="6" borderId="1" xfId="0" applyNumberFormat="1" applyFont="1" applyFill="1" applyBorder="1" applyAlignment="1" applyProtection="1">
      <alignment horizontal="center"/>
      <protection hidden="1"/>
    </xf>
    <xf numFmtId="166" fontId="3" fillId="12" borderId="0" xfId="0" applyNumberFormat="1" applyFont="1" applyFill="1" applyBorder="1" applyAlignment="1" applyProtection="1">
      <alignment horizontal="center"/>
      <protection hidden="1"/>
    </xf>
    <xf numFmtId="2" fontId="3" fillId="12" borderId="0" xfId="0" applyNumberFormat="1" applyFont="1" applyFill="1" applyBorder="1" applyAlignment="1" applyProtection="1">
      <alignment horizontal="center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25" fillId="11" borderId="0" xfId="0" applyFont="1" applyFill="1" applyBorder="1" applyProtection="1">
      <protection hidden="1"/>
    </xf>
    <xf numFmtId="0" fontId="81" fillId="0" borderId="0" xfId="0" applyFont="1" applyBorder="1" applyProtection="1">
      <protection hidden="1"/>
    </xf>
    <xf numFmtId="0" fontId="1" fillId="11" borderId="0" xfId="0" applyFont="1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11" fillId="6" borderId="0" xfId="0" applyFont="1" applyFill="1" applyBorder="1" applyProtection="1">
      <protection hidden="1"/>
    </xf>
    <xf numFmtId="0" fontId="3" fillId="6" borderId="0" xfId="0" applyFont="1" applyFill="1" applyBorder="1" applyProtection="1">
      <protection hidden="1"/>
    </xf>
    <xf numFmtId="2" fontId="3" fillId="6" borderId="0" xfId="0" applyNumberFormat="1" applyFont="1" applyFill="1" applyBorder="1" applyProtection="1">
      <protection hidden="1"/>
    </xf>
    <xf numFmtId="0" fontId="1" fillId="6" borderId="19" xfId="0" applyFont="1" applyFill="1" applyBorder="1" applyProtection="1">
      <protection hidden="1"/>
    </xf>
    <xf numFmtId="3" fontId="17" fillId="9" borderId="1" xfId="1" quotePrefix="1" applyNumberFormat="1" applyFont="1" applyFill="1" applyBorder="1" applyAlignment="1" applyProtection="1">
      <alignment horizontal="center"/>
      <protection hidden="1"/>
    </xf>
    <xf numFmtId="3" fontId="16" fillId="9" borderId="1" xfId="0" applyNumberFormat="1" applyFont="1" applyFill="1" applyBorder="1" applyAlignment="1" applyProtection="1">
      <alignment horizontal="center"/>
      <protection hidden="1"/>
    </xf>
    <xf numFmtId="0" fontId="0" fillId="11" borderId="0" xfId="0" applyFill="1"/>
    <xf numFmtId="0" fontId="53" fillId="6" borderId="0" xfId="0" applyFont="1" applyFill="1" applyAlignment="1">
      <alignment horizontal="left"/>
    </xf>
    <xf numFmtId="0" fontId="64" fillId="6" borderId="0" xfId="0" applyFont="1" applyFill="1" applyAlignment="1">
      <alignment horizontal="center"/>
    </xf>
    <xf numFmtId="0" fontId="69" fillId="6" borderId="0" xfId="0" applyFont="1" applyFill="1" applyAlignment="1"/>
    <xf numFmtId="0" fontId="26" fillId="6" borderId="0" xfId="0" applyFont="1" applyFill="1" applyAlignment="1"/>
    <xf numFmtId="0" fontId="50" fillId="6" borderId="0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50" fillId="11" borderId="0" xfId="0" applyFont="1" applyFill="1"/>
    <xf numFmtId="0" fontId="59" fillId="11" borderId="31" xfId="0" applyFont="1" applyFill="1" applyBorder="1" applyAlignment="1">
      <alignment horizontal="center"/>
    </xf>
    <xf numFmtId="0" fontId="63" fillId="11" borderId="31" xfId="0" applyFont="1" applyFill="1" applyBorder="1" applyAlignment="1">
      <alignment horizontal="center"/>
    </xf>
    <xf numFmtId="0" fontId="31" fillId="6" borderId="0" xfId="0" applyFont="1" applyFill="1" applyAlignment="1">
      <alignment horizontal="center"/>
    </xf>
    <xf numFmtId="0" fontId="31" fillId="6" borderId="0" xfId="0" applyFont="1" applyFill="1"/>
    <xf numFmtId="0" fontId="53" fillId="6" borderId="0" xfId="0" applyFont="1" applyFill="1" applyAlignment="1">
      <alignment horizontal="center"/>
    </xf>
    <xf numFmtId="0" fontId="34" fillId="6" borderId="0" xfId="0" applyFont="1" applyFill="1" applyAlignment="1">
      <alignment horizontal="center"/>
    </xf>
    <xf numFmtId="0" fontId="61" fillId="6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  <xf numFmtId="0" fontId="84" fillId="6" borderId="0" xfId="0" applyFont="1" applyFill="1"/>
    <xf numFmtId="0" fontId="85" fillId="6" borderId="0" xfId="0" applyFont="1" applyFill="1"/>
    <xf numFmtId="0" fontId="31" fillId="6" borderId="0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50" fillId="6" borderId="0" xfId="0" applyFont="1" applyFill="1" applyAlignment="1">
      <alignment horizontal="center"/>
    </xf>
    <xf numFmtId="0" fontId="51" fillId="13" borderId="1" xfId="0" applyFont="1" applyFill="1" applyBorder="1" applyAlignment="1">
      <alignment vertical="top"/>
    </xf>
    <xf numFmtId="0" fontId="31" fillId="13" borderId="1" xfId="0" applyFont="1" applyFill="1" applyBorder="1" applyAlignment="1">
      <alignment vertical="top"/>
    </xf>
    <xf numFmtId="0" fontId="31" fillId="13" borderId="29" xfId="0" applyFont="1" applyFill="1" applyBorder="1" applyAlignment="1">
      <alignment vertical="top"/>
    </xf>
    <xf numFmtId="0" fontId="50" fillId="14" borderId="25" xfId="0" applyFont="1" applyFill="1" applyBorder="1" applyAlignment="1">
      <alignment horizontal="center" vertical="top"/>
    </xf>
    <xf numFmtId="0" fontId="50" fillId="15" borderId="26" xfId="0" applyFont="1" applyFill="1" applyBorder="1" applyAlignment="1">
      <alignment horizontal="center" vertical="top"/>
    </xf>
    <xf numFmtId="0" fontId="50" fillId="14" borderId="26" xfId="0" applyFont="1" applyFill="1" applyBorder="1" applyAlignment="1">
      <alignment horizontal="center" vertical="top"/>
    </xf>
    <xf numFmtId="0" fontId="86" fillId="11" borderId="0" xfId="0" applyFont="1" applyFill="1"/>
    <xf numFmtId="0" fontId="0" fillId="10" borderId="0" xfId="0" applyFill="1"/>
    <xf numFmtId="0" fontId="87" fillId="11" borderId="0" xfId="0" applyFont="1" applyFill="1"/>
    <xf numFmtId="0" fontId="0" fillId="9" borderId="0" xfId="0" applyFill="1"/>
    <xf numFmtId="0" fontId="89" fillId="11" borderId="0" xfId="0" applyFont="1" applyFill="1"/>
    <xf numFmtId="0" fontId="87" fillId="16" borderId="0" xfId="0" applyFont="1" applyFill="1"/>
    <xf numFmtId="0" fontId="0" fillId="16" borderId="0" xfId="0" applyFill="1"/>
    <xf numFmtId="0" fontId="90" fillId="16" borderId="0" xfId="0" applyFont="1" applyFill="1"/>
    <xf numFmtId="0" fontId="90" fillId="10" borderId="0" xfId="0" applyFont="1" applyFill="1"/>
    <xf numFmtId="0" fontId="0" fillId="16" borderId="0" xfId="0" applyFont="1" applyFill="1"/>
    <xf numFmtId="0" fontId="0" fillId="10" borderId="0" xfId="0" applyFont="1" applyFill="1"/>
    <xf numFmtId="0" fontId="91" fillId="11" borderId="0" xfId="0" applyFont="1" applyFill="1"/>
    <xf numFmtId="0" fontId="88" fillId="11" borderId="0" xfId="0" applyFont="1" applyFill="1"/>
    <xf numFmtId="0" fontId="2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Protection="1">
      <protection hidden="1"/>
    </xf>
    <xf numFmtId="0" fontId="49" fillId="11" borderId="0" xfId="0" applyFont="1" applyFill="1" applyAlignment="1">
      <alignment horizontal="center"/>
    </xf>
    <xf numFmtId="0" fontId="92" fillId="6" borderId="0" xfId="0" applyFont="1" applyFill="1"/>
    <xf numFmtId="0" fontId="95" fillId="6" borderId="0" xfId="0" applyFont="1" applyFill="1" applyAlignment="1">
      <alignment vertical="center"/>
    </xf>
    <xf numFmtId="0" fontId="97" fillId="6" borderId="0" xfId="0" applyFont="1" applyFill="1"/>
    <xf numFmtId="0" fontId="96" fillId="6" borderId="0" xfId="0" applyFont="1" applyFill="1"/>
    <xf numFmtId="0" fontId="98" fillId="6" borderId="0" xfId="0" applyFont="1" applyFill="1"/>
    <xf numFmtId="0" fontId="53" fillId="6" borderId="0" xfId="0" applyFont="1" applyFill="1"/>
    <xf numFmtId="0" fontId="96" fillId="6" borderId="0" xfId="0" applyFont="1" applyFill="1" applyAlignment="1">
      <alignment vertical="top" wrapText="1"/>
    </xf>
    <xf numFmtId="0" fontId="95" fillId="6" borderId="0" xfId="0" applyFont="1" applyFill="1" applyAlignment="1">
      <alignment horizontal="left" vertical="top" wrapText="1"/>
    </xf>
    <xf numFmtId="0" fontId="95" fillId="6" borderId="0" xfId="0" applyFont="1" applyFill="1" applyAlignment="1">
      <alignment horizontal="left" vertical="center"/>
    </xf>
    <xf numFmtId="0" fontId="96" fillId="6" borderId="0" xfId="0" applyFont="1" applyFill="1" applyAlignment="1">
      <alignment horizontal="center" vertical="center"/>
    </xf>
    <xf numFmtId="0" fontId="100" fillId="6" borderId="0" xfId="0" applyFont="1" applyFill="1" applyBorder="1" applyProtection="1">
      <protection hidden="1"/>
    </xf>
    <xf numFmtId="0" fontId="101" fillId="6" borderId="0" xfId="0" applyFont="1" applyFill="1" applyBorder="1" applyProtection="1">
      <protection hidden="1"/>
    </xf>
    <xf numFmtId="2" fontId="78" fillId="6" borderId="1" xfId="0" applyNumberFormat="1" applyFont="1" applyFill="1" applyBorder="1" applyAlignment="1" applyProtection="1">
      <alignment horizontal="center"/>
      <protection hidden="1"/>
    </xf>
    <xf numFmtId="2" fontId="102" fillId="0" borderId="0" xfId="0" applyNumberFormat="1" applyFont="1" applyFill="1" applyBorder="1" applyAlignment="1" applyProtection="1">
      <alignment horizontal="center"/>
      <protection hidden="1"/>
    </xf>
    <xf numFmtId="2" fontId="82" fillId="12" borderId="0" xfId="0" applyNumberFormat="1" applyFont="1" applyFill="1" applyBorder="1" applyAlignment="1" applyProtection="1">
      <alignment horizontal="center"/>
      <protection hidden="1"/>
    </xf>
    <xf numFmtId="2" fontId="82" fillId="6" borderId="0" xfId="0" applyNumberFormat="1" applyFont="1" applyFill="1" applyBorder="1" applyProtection="1">
      <protection hidden="1"/>
    </xf>
    <xf numFmtId="2" fontId="82" fillId="0" borderId="0" xfId="0" applyNumberFormat="1" applyFont="1" applyFill="1" applyBorder="1" applyAlignment="1" applyProtection="1">
      <alignment horizontal="center"/>
      <protection hidden="1"/>
    </xf>
    <xf numFmtId="0" fontId="103" fillId="0" borderId="0" xfId="0" applyFont="1"/>
    <xf numFmtId="0" fontId="104" fillId="16" borderId="0" xfId="0" applyFont="1" applyFill="1"/>
    <xf numFmtId="0" fontId="105" fillId="6" borderId="0" xfId="0" applyFont="1" applyFill="1"/>
    <xf numFmtId="0" fontId="45" fillId="6" borderId="0" xfId="0" applyFont="1" applyFill="1" applyAlignment="1">
      <alignment horizontal="center"/>
    </xf>
    <xf numFmtId="0" fontId="41" fillId="6" borderId="0" xfId="0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40" fillId="6" borderId="0" xfId="0" applyFont="1" applyFill="1" applyAlignment="1">
      <alignment horizontal="center"/>
    </xf>
    <xf numFmtId="0" fontId="69" fillId="11" borderId="0" xfId="0" applyFont="1" applyFill="1" applyAlignment="1">
      <alignment horizontal="center" vertical="center"/>
    </xf>
    <xf numFmtId="0" fontId="95" fillId="0" borderId="37" xfId="0" applyFont="1" applyBorder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93" fillId="6" borderId="0" xfId="0" applyFont="1" applyFill="1" applyAlignment="1">
      <alignment horizontal="center" vertical="center"/>
    </xf>
    <xf numFmtId="0" fontId="94" fillId="6" borderId="0" xfId="0" applyFont="1" applyFill="1" applyAlignment="1">
      <alignment horizontal="center" vertical="center"/>
    </xf>
    <xf numFmtId="0" fontId="95" fillId="17" borderId="0" xfId="0" applyFont="1" applyFill="1" applyAlignment="1">
      <alignment horizontal="left" vertical="center"/>
    </xf>
    <xf numFmtId="0" fontId="19" fillId="6" borderId="0" xfId="553" applyFill="1" applyAlignment="1">
      <alignment horizontal="center" vertical="top" wrapText="1"/>
    </xf>
    <xf numFmtId="0" fontId="96" fillId="6" borderId="0" xfId="0" applyFont="1" applyFill="1" applyAlignment="1">
      <alignment horizontal="center" vertical="top" wrapText="1"/>
    </xf>
    <xf numFmtId="0" fontId="67" fillId="6" borderId="4" xfId="0" applyFont="1" applyFill="1" applyBorder="1" applyAlignment="1" applyProtection="1">
      <alignment horizontal="center" vertical="top" wrapText="1"/>
      <protection hidden="1"/>
    </xf>
    <xf numFmtId="0" fontId="67" fillId="6" borderId="5" xfId="0" applyFont="1" applyFill="1" applyBorder="1" applyAlignment="1" applyProtection="1">
      <alignment horizontal="center" vertical="top" wrapText="1"/>
      <protection hidden="1"/>
    </xf>
    <xf numFmtId="0" fontId="67" fillId="6" borderId="6" xfId="0" applyFont="1" applyFill="1" applyBorder="1" applyAlignment="1" applyProtection="1">
      <alignment horizontal="center" vertical="top" wrapText="1"/>
      <protection hidden="1"/>
    </xf>
    <xf numFmtId="0" fontId="67" fillId="6" borderId="7" xfId="0" applyFont="1" applyFill="1" applyBorder="1" applyAlignment="1" applyProtection="1">
      <alignment horizontal="center" vertical="top" wrapText="1"/>
      <protection hidden="1"/>
    </xf>
    <xf numFmtId="0" fontId="67" fillId="6" borderId="8" xfId="0" applyFont="1" applyFill="1" applyBorder="1" applyAlignment="1" applyProtection="1">
      <alignment horizontal="center" vertical="top" wrapText="1"/>
      <protection hidden="1"/>
    </xf>
    <xf numFmtId="0" fontId="67" fillId="6" borderId="9" xfId="0" applyFont="1" applyFill="1" applyBorder="1" applyAlignment="1" applyProtection="1">
      <alignment horizontal="center" vertical="top" wrapText="1"/>
      <protection hidden="1"/>
    </xf>
    <xf numFmtId="0" fontId="24" fillId="10" borderId="22" xfId="0" applyFont="1" applyFill="1" applyBorder="1" applyAlignment="1" applyProtection="1">
      <alignment horizontal="center"/>
      <protection hidden="1"/>
    </xf>
    <xf numFmtId="0" fontId="0" fillId="10" borderId="23" xfId="0" applyFill="1" applyBorder="1" applyAlignment="1"/>
    <xf numFmtId="0" fontId="0" fillId="10" borderId="24" xfId="0" applyFill="1" applyBorder="1" applyAlignment="1"/>
    <xf numFmtId="0" fontId="65" fillId="11" borderId="0" xfId="0" applyFont="1" applyFill="1" applyBorder="1" applyAlignment="1" applyProtection="1">
      <alignment horizontal="center"/>
      <protection hidden="1"/>
    </xf>
    <xf numFmtId="0" fontId="65" fillId="11" borderId="21" xfId="0" applyFont="1" applyFill="1" applyBorder="1" applyAlignment="1" applyProtection="1">
      <alignment horizontal="center"/>
      <protection hidden="1"/>
    </xf>
    <xf numFmtId="0" fontId="49" fillId="9" borderId="0" xfId="0" applyFont="1" applyFill="1" applyAlignment="1">
      <alignment horizontal="center"/>
    </xf>
    <xf numFmtId="0" fontId="0" fillId="10" borderId="0" xfId="0" applyFill="1" applyAlignment="1">
      <alignment horizontal="left" vertical="top"/>
    </xf>
    <xf numFmtId="0" fontId="49" fillId="9" borderId="0" xfId="0" applyFont="1" applyFill="1" applyAlignment="1">
      <alignment horizontal="center" vertical="top"/>
    </xf>
    <xf numFmtId="0" fontId="0" fillId="10" borderId="13" xfId="0" applyFill="1" applyBorder="1" applyAlignment="1">
      <alignment horizontal="center" vertical="top"/>
    </xf>
    <xf numFmtId="0" fontId="0" fillId="10" borderId="15" xfId="0" applyFill="1" applyBorder="1" applyAlignment="1">
      <alignment horizontal="center" vertical="top"/>
    </xf>
    <xf numFmtId="0" fontId="0" fillId="10" borderId="18" xfId="0" applyFill="1" applyBorder="1" applyAlignment="1">
      <alignment horizontal="center" vertical="top"/>
    </xf>
    <xf numFmtId="0" fontId="0" fillId="10" borderId="20" xfId="0" applyFill="1" applyBorder="1" applyAlignment="1">
      <alignment horizontal="center" vertical="top"/>
    </xf>
    <xf numFmtId="0" fontId="0" fillId="10" borderId="30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57" fillId="9" borderId="0" xfId="0" applyFont="1" applyFill="1" applyAlignment="1">
      <alignment horizontal="center"/>
    </xf>
    <xf numFmtId="0" fontId="50" fillId="5" borderId="22" xfId="0" applyFont="1" applyFill="1" applyBorder="1" applyAlignment="1">
      <alignment horizontal="center"/>
    </xf>
    <xf numFmtId="0" fontId="50" fillId="5" borderId="24" xfId="0" applyFont="1" applyFill="1" applyBorder="1" applyAlignment="1">
      <alignment horizontal="center"/>
    </xf>
    <xf numFmtId="0" fontId="50" fillId="5" borderId="32" xfId="0" applyFont="1" applyFill="1" applyBorder="1" applyAlignment="1">
      <alignment horizontal="center"/>
    </xf>
    <xf numFmtId="0" fontId="50" fillId="5" borderId="33" xfId="0" applyFont="1" applyFill="1" applyBorder="1" applyAlignment="1">
      <alignment horizontal="center"/>
    </xf>
    <xf numFmtId="0" fontId="50" fillId="5" borderId="34" xfId="0" applyFont="1" applyFill="1" applyBorder="1" applyAlignment="1">
      <alignment horizontal="center"/>
    </xf>
    <xf numFmtId="0" fontId="83" fillId="11" borderId="22" xfId="0" applyFont="1" applyFill="1" applyBorder="1" applyAlignment="1">
      <alignment horizontal="center"/>
    </xf>
    <xf numFmtId="0" fontId="83" fillId="11" borderId="23" xfId="0" applyFont="1" applyFill="1" applyBorder="1" applyAlignment="1">
      <alignment horizontal="center"/>
    </xf>
    <xf numFmtId="0" fontId="83" fillId="11" borderId="24" xfId="0" applyFont="1" applyFill="1" applyBorder="1" applyAlignment="1">
      <alignment horizontal="center"/>
    </xf>
    <xf numFmtId="0" fontId="49" fillId="11" borderId="0" xfId="0" applyFont="1" applyFill="1" applyAlignment="1">
      <alignment horizontal="center"/>
    </xf>
    <xf numFmtId="0" fontId="83" fillId="11" borderId="32" xfId="0" applyFont="1" applyFill="1" applyBorder="1" applyAlignment="1">
      <alignment horizontal="center"/>
    </xf>
    <xf numFmtId="0" fontId="83" fillId="11" borderId="33" xfId="0" applyFont="1" applyFill="1" applyBorder="1" applyAlignment="1">
      <alignment horizontal="center"/>
    </xf>
    <xf numFmtId="0" fontId="83" fillId="11" borderId="34" xfId="0" applyFont="1" applyFill="1" applyBorder="1" applyAlignment="1">
      <alignment horizontal="center"/>
    </xf>
    <xf numFmtId="0" fontId="54" fillId="10" borderId="22" xfId="0" applyFont="1" applyFill="1" applyBorder="1" applyAlignment="1">
      <alignment horizontal="left"/>
    </xf>
    <xf numFmtId="0" fontId="54" fillId="10" borderId="23" xfId="0" applyFont="1" applyFill="1" applyBorder="1" applyAlignment="1">
      <alignment horizontal="left"/>
    </xf>
    <xf numFmtId="0" fontId="54" fillId="10" borderId="24" xfId="0" applyFont="1" applyFill="1" applyBorder="1" applyAlignment="1">
      <alignment horizontal="left"/>
    </xf>
    <xf numFmtId="0" fontId="54" fillId="10" borderId="22" xfId="0" applyFont="1" applyFill="1" applyBorder="1" applyAlignment="1">
      <alignment horizontal="left" vertical="center" wrapText="1"/>
    </xf>
    <xf numFmtId="0" fontId="54" fillId="10" borderId="23" xfId="0" applyFont="1" applyFill="1" applyBorder="1" applyAlignment="1">
      <alignment horizontal="left" vertical="center" wrapText="1"/>
    </xf>
    <xf numFmtId="0" fontId="54" fillId="10" borderId="24" xfId="0" applyFont="1" applyFill="1" applyBorder="1" applyAlignment="1">
      <alignment horizontal="left" vertical="center" wrapText="1"/>
    </xf>
    <xf numFmtId="0" fontId="58" fillId="6" borderId="0" xfId="0" applyFont="1" applyFill="1" applyAlignment="1">
      <alignment horizontal="left"/>
    </xf>
    <xf numFmtId="0" fontId="58" fillId="6" borderId="8" xfId="0" applyFont="1" applyFill="1" applyBorder="1" applyAlignment="1">
      <alignment horizontal="left" vertical="center" wrapText="1"/>
    </xf>
    <xf numFmtId="0" fontId="49" fillId="11" borderId="0" xfId="0" applyFont="1" applyFill="1" applyBorder="1" applyAlignment="1">
      <alignment horizontal="center" vertical="top" wrapText="1"/>
    </xf>
    <xf numFmtId="0" fontId="26" fillId="9" borderId="0" xfId="0" applyFont="1" applyFill="1" applyAlignment="1">
      <alignment horizontal="center"/>
    </xf>
    <xf numFmtId="0" fontId="26" fillId="9" borderId="0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55" fillId="10" borderId="13" xfId="0" applyFont="1" applyFill="1" applyBorder="1" applyAlignment="1">
      <alignment horizontal="left" vertical="center" wrapText="1"/>
    </xf>
    <xf numFmtId="0" fontId="55" fillId="10" borderId="14" xfId="0" applyFont="1" applyFill="1" applyBorder="1" applyAlignment="1">
      <alignment horizontal="left" vertical="center" wrapText="1"/>
    </xf>
    <xf numFmtId="0" fontId="56" fillId="10" borderId="14" xfId="0" applyFont="1" applyFill="1" applyBorder="1" applyAlignment="1">
      <alignment horizontal="left" vertical="center" wrapText="1"/>
    </xf>
    <xf numFmtId="0" fontId="56" fillId="10" borderId="15" xfId="0" applyFont="1" applyFill="1" applyBorder="1" applyAlignment="1">
      <alignment horizontal="left" vertical="center" wrapText="1"/>
    </xf>
    <xf numFmtId="0" fontId="56" fillId="10" borderId="16" xfId="0" applyFont="1" applyFill="1" applyBorder="1" applyAlignment="1">
      <alignment horizontal="left" vertical="center" wrapText="1"/>
    </xf>
    <xf numFmtId="0" fontId="56" fillId="10" borderId="0" xfId="0" applyFont="1" applyFill="1" applyBorder="1" applyAlignment="1">
      <alignment horizontal="left" vertical="center" wrapText="1"/>
    </xf>
    <xf numFmtId="0" fontId="56" fillId="10" borderId="17" xfId="0" applyFont="1" applyFill="1" applyBorder="1" applyAlignment="1">
      <alignment horizontal="left" vertical="center" wrapText="1"/>
    </xf>
    <xf numFmtId="0" fontId="56" fillId="10" borderId="18" xfId="0" applyFont="1" applyFill="1" applyBorder="1" applyAlignment="1">
      <alignment horizontal="left" vertical="center" wrapText="1"/>
    </xf>
    <xf numFmtId="0" fontId="56" fillId="10" borderId="19" xfId="0" applyFont="1" applyFill="1" applyBorder="1" applyAlignment="1">
      <alignment horizontal="left" vertical="center" wrapText="1"/>
    </xf>
    <xf numFmtId="0" fontId="56" fillId="10" borderId="20" xfId="0" applyFont="1" applyFill="1" applyBorder="1" applyAlignment="1">
      <alignment horizontal="left" vertical="center" wrapText="1"/>
    </xf>
  </cellXfs>
  <cellStyles count="554">
    <cellStyle name="Hipervínculo" xfId="63" builtinId="8" hidden="1"/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115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1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47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3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79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5" builtinId="8" hidden="1"/>
    <cellStyle name="Hipervínculo" xfId="199" builtinId="8" hidden="1"/>
    <cellStyle name="Hipervínculo" xfId="203" builtinId="8" hidden="1"/>
    <cellStyle name="Hipervínculo" xfId="207" builtinId="8" hidden="1"/>
    <cellStyle name="Hipervínculo" xfId="211" builtinId="8" hidden="1"/>
    <cellStyle name="Hipervínculo" xfId="215" builtinId="8" hidden="1"/>
    <cellStyle name="Hipervínculo" xfId="219" builtinId="8" hidden="1"/>
    <cellStyle name="Hipervínculo" xfId="223" builtinId="8" hidden="1"/>
    <cellStyle name="Hipervínculo" xfId="227" builtinId="8" hidden="1"/>
    <cellStyle name="Hipervínculo" xfId="231" builtinId="8" hidden="1"/>
    <cellStyle name="Hipervínculo" xfId="235" builtinId="8" hidden="1"/>
    <cellStyle name="Hipervínculo" xfId="239" builtinId="8" hidden="1"/>
    <cellStyle name="Hipervínculo" xfId="243" builtinId="8" hidden="1"/>
    <cellStyle name="Hipervínculo" xfId="247" builtinId="8" hidden="1"/>
    <cellStyle name="Hipervínculo" xfId="251" builtinId="8" hidden="1"/>
    <cellStyle name="Hipervínculo" xfId="255" builtinId="8" hidden="1"/>
    <cellStyle name="Hipervínculo" xfId="259" builtinId="8" hidden="1"/>
    <cellStyle name="Hipervínculo" xfId="263" builtinId="8" hidden="1"/>
    <cellStyle name="Hipervínculo" xfId="267" builtinId="8" hidden="1"/>
    <cellStyle name="Hipervínculo" xfId="271" builtinId="8" hidden="1"/>
    <cellStyle name="Hipervínculo" xfId="275" builtinId="8" hidden="1"/>
    <cellStyle name="Hipervínculo" xfId="279" builtinId="8" hidden="1"/>
    <cellStyle name="Hipervínculo" xfId="283" builtinId="8" hidden="1"/>
    <cellStyle name="Hipervínculo" xfId="287" builtinId="8" hidden="1"/>
    <cellStyle name="Hipervínculo" xfId="291" builtinId="8" hidden="1"/>
    <cellStyle name="Hipervínculo" xfId="295" builtinId="8" hidden="1"/>
    <cellStyle name="Hipervínculo" xfId="299" builtinId="8" hidden="1"/>
    <cellStyle name="Hipervínculo" xfId="303" builtinId="8" hidden="1"/>
    <cellStyle name="Hipervínculo" xfId="307" builtinId="8" hidden="1"/>
    <cellStyle name="Hipervínculo" xfId="311" builtinId="8" hidden="1"/>
    <cellStyle name="Hipervínculo" xfId="315" builtinId="8" hidden="1"/>
    <cellStyle name="Hipervínculo" xfId="319" builtinId="8" hidden="1"/>
    <cellStyle name="Hipervínculo" xfId="323" builtinId="8" hidden="1"/>
    <cellStyle name="Hipervínculo" xfId="327" builtinId="8" hidden="1"/>
    <cellStyle name="Hipervínculo" xfId="331" builtinId="8" hidden="1"/>
    <cellStyle name="Hipervínculo" xfId="335" builtinId="8" hidden="1"/>
    <cellStyle name="Hipervínculo" xfId="339" builtinId="8" hidden="1"/>
    <cellStyle name="Hipervínculo" xfId="343" builtinId="8" hidden="1"/>
    <cellStyle name="Hipervínculo" xfId="347" builtinId="8" hidden="1"/>
    <cellStyle name="Hipervínculo" xfId="351" builtinId="8" hidden="1"/>
    <cellStyle name="Hipervínculo" xfId="355" builtinId="8" hidden="1"/>
    <cellStyle name="Hipervínculo" xfId="359" builtinId="8" hidden="1"/>
    <cellStyle name="Hipervínculo" xfId="363" builtinId="8" hidden="1"/>
    <cellStyle name="Hipervínculo" xfId="367" builtinId="8" hidden="1"/>
    <cellStyle name="Hipervínculo" xfId="371" builtinId="8" hidden="1"/>
    <cellStyle name="Hipervínculo" xfId="375" builtinId="8" hidden="1"/>
    <cellStyle name="Hipervínculo" xfId="379" builtinId="8" hidden="1"/>
    <cellStyle name="Hipervínculo" xfId="383" builtinId="8" hidden="1"/>
    <cellStyle name="Hipervínculo" xfId="387" builtinId="8" hidden="1"/>
    <cellStyle name="Hipervínculo" xfId="391" builtinId="8" hidden="1"/>
    <cellStyle name="Hipervínculo" xfId="395" builtinId="8" hidden="1"/>
    <cellStyle name="Hipervínculo" xfId="399" builtinId="8" hidden="1"/>
    <cellStyle name="Hipervínculo" xfId="403" builtinId="8" hidden="1"/>
    <cellStyle name="Hipervínculo" xfId="407" builtinId="8" hidden="1"/>
    <cellStyle name="Hipervínculo" xfId="411" builtinId="8" hidden="1"/>
    <cellStyle name="Hipervínculo" xfId="415" builtinId="8" hidden="1"/>
    <cellStyle name="Hipervínculo" xfId="419" builtinId="8" hidden="1"/>
    <cellStyle name="Hipervínculo" xfId="423" builtinId="8" hidden="1"/>
    <cellStyle name="Hipervínculo" xfId="427" builtinId="8" hidden="1"/>
    <cellStyle name="Hipervínculo" xfId="431" builtinId="8" hidden="1"/>
    <cellStyle name="Hipervínculo" xfId="435" builtinId="8" hidden="1"/>
    <cellStyle name="Hipervínculo" xfId="439" builtinId="8" hidden="1"/>
    <cellStyle name="Hipervínculo" xfId="443" builtinId="8" hidden="1"/>
    <cellStyle name="Hipervínculo" xfId="447" builtinId="8" hidden="1"/>
    <cellStyle name="Hipervínculo" xfId="451" builtinId="8" hidden="1"/>
    <cellStyle name="Hipervínculo" xfId="455" builtinId="8" hidden="1"/>
    <cellStyle name="Hipervínculo" xfId="459" builtinId="8" hidden="1"/>
    <cellStyle name="Hipervínculo" xfId="463" builtinId="8" hidden="1"/>
    <cellStyle name="Hipervínculo" xfId="467" builtinId="8" hidden="1"/>
    <cellStyle name="Hipervínculo" xfId="471" builtinId="8" hidden="1"/>
    <cellStyle name="Hipervínculo" xfId="475" builtinId="8" hidden="1"/>
    <cellStyle name="Hipervínculo" xfId="479" builtinId="8" hidden="1"/>
    <cellStyle name="Hipervínculo" xfId="483" builtinId="8" hidden="1"/>
    <cellStyle name="Hipervínculo" xfId="487" builtinId="8" hidden="1"/>
    <cellStyle name="Hipervínculo" xfId="491" builtinId="8" hidden="1"/>
    <cellStyle name="Hipervínculo" xfId="495" builtinId="8" hidden="1"/>
    <cellStyle name="Hipervínculo" xfId="499" builtinId="8" hidden="1"/>
    <cellStyle name="Hipervínculo" xfId="503" builtinId="8" hidden="1"/>
    <cellStyle name="Hipervínculo" xfId="507" builtinId="8" hidden="1"/>
    <cellStyle name="Hipervínculo" xfId="511" builtinId="8" hidden="1"/>
    <cellStyle name="Hipervínculo" xfId="515" builtinId="8" hidden="1"/>
    <cellStyle name="Hipervínculo" xfId="519" builtinId="8" hidden="1"/>
    <cellStyle name="Hipervínculo" xfId="523" builtinId="8" hidden="1"/>
    <cellStyle name="Hipervínculo" xfId="527" builtinId="8" hidden="1"/>
    <cellStyle name="Hipervínculo" xfId="531" builtinId="8" hidden="1"/>
    <cellStyle name="Hipervínculo" xfId="535" builtinId="8" hidden="1"/>
    <cellStyle name="Hipervínculo" xfId="539" builtinId="8" hidden="1"/>
    <cellStyle name="Hipervínculo" xfId="543" builtinId="8" hidden="1"/>
    <cellStyle name="Hipervínculo" xfId="547" builtinId="8" hidden="1"/>
    <cellStyle name="Hipervínculo" xfId="549" builtinId="8" hidden="1"/>
    <cellStyle name="Hipervínculo" xfId="545" builtinId="8" hidden="1"/>
    <cellStyle name="Hipervínculo" xfId="541" builtinId="8" hidden="1"/>
    <cellStyle name="Hipervínculo" xfId="537" builtinId="8" hidden="1"/>
    <cellStyle name="Hipervínculo" xfId="533" builtinId="8" hidden="1"/>
    <cellStyle name="Hipervínculo" xfId="529" builtinId="8" hidden="1"/>
    <cellStyle name="Hipervínculo" xfId="525" builtinId="8" hidden="1"/>
    <cellStyle name="Hipervínculo" xfId="521" builtinId="8" hidden="1"/>
    <cellStyle name="Hipervínculo" xfId="517" builtinId="8" hidden="1"/>
    <cellStyle name="Hipervínculo" xfId="513" builtinId="8" hidden="1"/>
    <cellStyle name="Hipervínculo" xfId="509" builtinId="8" hidden="1"/>
    <cellStyle name="Hipervínculo" xfId="505" builtinId="8" hidden="1"/>
    <cellStyle name="Hipervínculo" xfId="501" builtinId="8" hidden="1"/>
    <cellStyle name="Hipervínculo" xfId="497" builtinId="8" hidden="1"/>
    <cellStyle name="Hipervínculo" xfId="493" builtinId="8" hidden="1"/>
    <cellStyle name="Hipervínculo" xfId="489" builtinId="8" hidden="1"/>
    <cellStyle name="Hipervínculo" xfId="485" builtinId="8" hidden="1"/>
    <cellStyle name="Hipervínculo" xfId="481" builtinId="8" hidden="1"/>
    <cellStyle name="Hipervínculo" xfId="477" builtinId="8" hidden="1"/>
    <cellStyle name="Hipervínculo" xfId="473" builtinId="8" hidden="1"/>
    <cellStyle name="Hipervínculo" xfId="469" builtinId="8" hidden="1"/>
    <cellStyle name="Hipervínculo" xfId="465" builtinId="8" hidden="1"/>
    <cellStyle name="Hipervínculo" xfId="461" builtinId="8" hidden="1"/>
    <cellStyle name="Hipervínculo" xfId="457" builtinId="8" hidden="1"/>
    <cellStyle name="Hipervínculo" xfId="453" builtinId="8" hidden="1"/>
    <cellStyle name="Hipervínculo" xfId="449" builtinId="8" hidden="1"/>
    <cellStyle name="Hipervínculo" xfId="445" builtinId="8" hidden="1"/>
    <cellStyle name="Hipervínculo" xfId="441" builtinId="8" hidden="1"/>
    <cellStyle name="Hipervínculo" xfId="437" builtinId="8" hidden="1"/>
    <cellStyle name="Hipervínculo" xfId="433" builtinId="8" hidden="1"/>
    <cellStyle name="Hipervínculo" xfId="429" builtinId="8" hidden="1"/>
    <cellStyle name="Hipervínculo" xfId="425" builtinId="8" hidden="1"/>
    <cellStyle name="Hipervínculo" xfId="421" builtinId="8" hidden="1"/>
    <cellStyle name="Hipervínculo" xfId="417" builtinId="8" hidden="1"/>
    <cellStyle name="Hipervínculo" xfId="413" builtinId="8" hidden="1"/>
    <cellStyle name="Hipervínculo" xfId="409" builtinId="8" hidden="1"/>
    <cellStyle name="Hipervínculo" xfId="405" builtinId="8" hidden="1"/>
    <cellStyle name="Hipervínculo" xfId="401" builtinId="8" hidden="1"/>
    <cellStyle name="Hipervínculo" xfId="397" builtinId="8" hidden="1"/>
    <cellStyle name="Hipervínculo" xfId="393" builtinId="8" hidden="1"/>
    <cellStyle name="Hipervínculo" xfId="389" builtinId="8" hidden="1"/>
    <cellStyle name="Hipervínculo" xfId="385" builtinId="8" hidden="1"/>
    <cellStyle name="Hipervínculo" xfId="381" builtinId="8" hidden="1"/>
    <cellStyle name="Hipervínculo" xfId="377" builtinId="8" hidden="1"/>
    <cellStyle name="Hipervínculo" xfId="373" builtinId="8" hidden="1"/>
    <cellStyle name="Hipervínculo" xfId="369" builtinId="8" hidden="1"/>
    <cellStyle name="Hipervínculo" xfId="365" builtinId="8" hidden="1"/>
    <cellStyle name="Hipervínculo" xfId="361" builtinId="8" hidden="1"/>
    <cellStyle name="Hipervínculo" xfId="357" builtinId="8" hidden="1"/>
    <cellStyle name="Hipervínculo" xfId="353" builtinId="8" hidden="1"/>
    <cellStyle name="Hipervínculo" xfId="349" builtinId="8" hidden="1"/>
    <cellStyle name="Hipervínculo" xfId="345" builtinId="8" hidden="1"/>
    <cellStyle name="Hipervínculo" xfId="341" builtinId="8" hidden="1"/>
    <cellStyle name="Hipervínculo" xfId="337" builtinId="8" hidden="1"/>
    <cellStyle name="Hipervínculo" xfId="333" builtinId="8" hidden="1"/>
    <cellStyle name="Hipervínculo" xfId="329" builtinId="8" hidden="1"/>
    <cellStyle name="Hipervínculo" xfId="325" builtinId="8" hidden="1"/>
    <cellStyle name="Hipervínculo" xfId="321" builtinId="8" hidden="1"/>
    <cellStyle name="Hipervínculo" xfId="317" builtinId="8" hidden="1"/>
    <cellStyle name="Hipervínculo" xfId="313" builtinId="8" hidden="1"/>
    <cellStyle name="Hipervínculo" xfId="309" builtinId="8" hidden="1"/>
    <cellStyle name="Hipervínculo" xfId="305" builtinId="8" hidden="1"/>
    <cellStyle name="Hipervínculo" xfId="301" builtinId="8" hidden="1"/>
    <cellStyle name="Hipervínculo" xfId="297" builtinId="8" hidden="1"/>
    <cellStyle name="Hipervínculo" xfId="293" builtinId="8" hidden="1"/>
    <cellStyle name="Hipervínculo" xfId="289" builtinId="8" hidden="1"/>
    <cellStyle name="Hipervínculo" xfId="285" builtinId="8" hidden="1"/>
    <cellStyle name="Hipervínculo" xfId="281" builtinId="8" hidden="1"/>
    <cellStyle name="Hipervínculo" xfId="277" builtinId="8" hidden="1"/>
    <cellStyle name="Hipervínculo" xfId="273" builtinId="8" hidden="1"/>
    <cellStyle name="Hipervínculo" xfId="269" builtinId="8" hidden="1"/>
    <cellStyle name="Hipervínculo" xfId="265" builtinId="8" hidden="1"/>
    <cellStyle name="Hipervínculo" xfId="261" builtinId="8" hidden="1"/>
    <cellStyle name="Hipervínculo" xfId="257" builtinId="8" hidden="1"/>
    <cellStyle name="Hipervínculo" xfId="253" builtinId="8" hidden="1"/>
    <cellStyle name="Hipervínculo" xfId="249" builtinId="8" hidden="1"/>
    <cellStyle name="Hipervínculo" xfId="245" builtinId="8" hidden="1"/>
    <cellStyle name="Hipervínculo" xfId="241" builtinId="8" hidden="1"/>
    <cellStyle name="Hipervínculo" xfId="237" builtinId="8" hidden="1"/>
    <cellStyle name="Hipervínculo" xfId="233" builtinId="8" hidden="1"/>
    <cellStyle name="Hipervínculo" xfId="229" builtinId="8" hidden="1"/>
    <cellStyle name="Hipervínculo" xfId="225" builtinId="8" hidden="1"/>
    <cellStyle name="Hipervínculo" xfId="221" builtinId="8" hidden="1"/>
    <cellStyle name="Hipervínculo" xfId="217" builtinId="8" hidden="1"/>
    <cellStyle name="Hipervínculo" xfId="213" builtinId="8" hidden="1"/>
    <cellStyle name="Hipervínculo" xfId="209" builtinId="8" hidden="1"/>
    <cellStyle name="Hipervínculo" xfId="205" builtinId="8" hidden="1"/>
    <cellStyle name="Hipervínculo" xfId="201" builtinId="8" hidden="1"/>
    <cellStyle name="Hipervínculo" xfId="197" builtinId="8" hidden="1"/>
    <cellStyle name="Hipervínculo" xfId="193" builtinId="8" hidden="1"/>
    <cellStyle name="Hipervínculo" xfId="189" builtinId="8" hidden="1"/>
    <cellStyle name="Hipervínculo" xfId="185" builtinId="8" hidden="1"/>
    <cellStyle name="Hipervínculo" xfId="181" builtinId="8" hidden="1"/>
    <cellStyle name="Hipervínculo" xfId="177" builtinId="8" hidden="1"/>
    <cellStyle name="Hipervínculo" xfId="173" builtinId="8" hidden="1"/>
    <cellStyle name="Hipervínculo" xfId="169" builtinId="8" hidden="1"/>
    <cellStyle name="Hipervínculo" xfId="165" builtinId="8" hidden="1"/>
    <cellStyle name="Hipervínculo" xfId="161" builtinId="8" hidden="1"/>
    <cellStyle name="Hipervínculo" xfId="157" builtinId="8" hidden="1"/>
    <cellStyle name="Hipervínculo" xfId="153" builtinId="8" hidden="1"/>
    <cellStyle name="Hipervínculo" xfId="149" builtinId="8" hidden="1"/>
    <cellStyle name="Hipervínculo" xfId="145" builtinId="8" hidden="1"/>
    <cellStyle name="Hipervínculo" xfId="141" builtinId="8" hidden="1"/>
    <cellStyle name="Hipervínculo" xfId="137" builtinId="8" hidden="1"/>
    <cellStyle name="Hipervínculo" xfId="133" builtinId="8" hidden="1"/>
    <cellStyle name="Hipervínculo" xfId="129" builtinId="8" hidden="1"/>
    <cellStyle name="Hipervínculo" xfId="125" builtinId="8" hidden="1"/>
    <cellStyle name="Hipervínculo" xfId="121" builtinId="8" hidden="1"/>
    <cellStyle name="Hipervínculo" xfId="117" builtinId="8" hidden="1"/>
    <cellStyle name="Hipervínculo" xfId="113" builtinId="8" hidden="1"/>
    <cellStyle name="Hipervínculo" xfId="109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6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" xfId="553" builtinId="8"/>
    <cellStyle name="Hipervínculo visitado" xfId="206" builtinId="9" hidden="1"/>
    <cellStyle name="Hipervínculo visitado" xfId="208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8" builtinId="9" hidden="1"/>
    <cellStyle name="Hipervínculo visitado" xfId="550" builtinId="9" hidden="1"/>
    <cellStyle name="Hipervínculo visitado" xfId="546" builtinId="9" hidden="1"/>
    <cellStyle name="Hipervínculo visitado" xfId="538" builtinId="9" hidden="1"/>
    <cellStyle name="Hipervínculo visitado" xfId="530" builtinId="9" hidden="1"/>
    <cellStyle name="Hipervínculo visitado" xfId="522" builtinId="9" hidden="1"/>
    <cellStyle name="Hipervínculo visitado" xfId="514" builtinId="9" hidden="1"/>
    <cellStyle name="Hipervínculo visitado" xfId="506" builtinId="9" hidden="1"/>
    <cellStyle name="Hipervínculo visitado" xfId="498" builtinId="9" hidden="1"/>
    <cellStyle name="Hipervínculo visitado" xfId="490" builtinId="9" hidden="1"/>
    <cellStyle name="Hipervínculo visitado" xfId="482" builtinId="9" hidden="1"/>
    <cellStyle name="Hipervínculo visitado" xfId="474" builtinId="9" hidden="1"/>
    <cellStyle name="Hipervínculo visitado" xfId="466" builtinId="9" hidden="1"/>
    <cellStyle name="Hipervínculo visitado" xfId="458" builtinId="9" hidden="1"/>
    <cellStyle name="Hipervínculo visitado" xfId="450" builtinId="9" hidden="1"/>
    <cellStyle name="Hipervínculo visitado" xfId="442" builtinId="9" hidden="1"/>
    <cellStyle name="Hipervínculo visitado" xfId="434" builtinId="9" hidden="1"/>
    <cellStyle name="Hipervínculo visitado" xfId="426" builtinId="9" hidden="1"/>
    <cellStyle name="Hipervínculo visitado" xfId="418" builtinId="9" hidden="1"/>
    <cellStyle name="Hipervínculo visitado" xfId="410" builtinId="9" hidden="1"/>
    <cellStyle name="Hipervínculo visitado" xfId="402" builtinId="9" hidden="1"/>
    <cellStyle name="Hipervínculo visitado" xfId="394" builtinId="9" hidden="1"/>
    <cellStyle name="Hipervínculo visitado" xfId="386" builtinId="9" hidden="1"/>
    <cellStyle name="Hipervínculo visitado" xfId="378" builtinId="9" hidden="1"/>
    <cellStyle name="Hipervínculo visitado" xfId="370" builtinId="9" hidden="1"/>
    <cellStyle name="Hipervínculo visitado" xfId="362" builtinId="9" hidden="1"/>
    <cellStyle name="Hipervínculo visitado" xfId="354" builtinId="9" hidden="1"/>
    <cellStyle name="Hipervínculo visitado" xfId="346" builtinId="9" hidden="1"/>
    <cellStyle name="Hipervínculo visitado" xfId="338" builtinId="9" hidden="1"/>
    <cellStyle name="Hipervínculo visitado" xfId="330" builtinId="9" hidden="1"/>
    <cellStyle name="Hipervínculo visitado" xfId="322" builtinId="9" hidden="1"/>
    <cellStyle name="Hipervínculo visitado" xfId="314" builtinId="9" hidden="1"/>
    <cellStyle name="Hipervínculo visitado" xfId="306" builtinId="9" hidden="1"/>
    <cellStyle name="Hipervínculo visitado" xfId="298" builtinId="9" hidden="1"/>
    <cellStyle name="Hipervínculo visitado" xfId="290" builtinId="9" hidden="1"/>
    <cellStyle name="Hipervínculo visitado" xfId="282" builtinId="9" hidden="1"/>
    <cellStyle name="Hipervínculo visitado" xfId="274" builtinId="9" hidden="1"/>
    <cellStyle name="Hipervínculo visitado" xfId="266" builtinId="9" hidden="1"/>
    <cellStyle name="Hipervínculo visitado" xfId="258" builtinId="9" hidden="1"/>
    <cellStyle name="Hipervínculo visitado" xfId="250" builtinId="9" hidden="1"/>
    <cellStyle name="Hipervínculo visitado" xfId="242" builtinId="9" hidden="1"/>
    <cellStyle name="Hipervínculo visitado" xfId="234" builtinId="9" hidden="1"/>
    <cellStyle name="Hipervínculo visitado" xfId="226" builtinId="9" hidden="1"/>
    <cellStyle name="Hipervínculo visitado" xfId="218" builtinId="9" hidden="1"/>
    <cellStyle name="Hipervínculo visitado" xfId="210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194" builtinId="9" hidden="1"/>
    <cellStyle name="Hipervínculo visitado" xfId="178" builtinId="9" hidden="1"/>
    <cellStyle name="Hipervínculo visitado" xfId="162" builtinId="9" hidden="1"/>
    <cellStyle name="Hipervínculo visitado" xfId="146" builtinId="9" hidden="1"/>
    <cellStyle name="Hipervínculo visitado" xfId="130" builtinId="9" hidden="1"/>
    <cellStyle name="Hipervínculo visitado" xfId="114" builtinId="9" hidden="1"/>
    <cellStyle name="Hipervínculo visitado" xfId="98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66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34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8" builtinId="9" hidden="1"/>
    <cellStyle name="Hipervínculo visitado" xfId="10" builtinId="9" hidden="1"/>
    <cellStyle name="Hipervínculo visitado" xfId="6" builtinId="9" hidden="1"/>
    <cellStyle name="Hipervínculo visitado" xfId="4" builtinId="9" hidden="1"/>
    <cellStyle name="Millares" xfId="1" builtinId="3"/>
    <cellStyle name="Moneda" xfId="551" builtinId="4"/>
    <cellStyle name="Normal" xfId="0" builtinId="0"/>
    <cellStyle name="Normal 2" xfId="2" xr:uid="{00000000-0005-0000-0000-000027020000}"/>
    <cellStyle name="Porcentaje" xfId="55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AFA3F"/>
      <color rgb="FFFFEC49"/>
      <color rgb="FF6FD157"/>
      <color rgb="FF000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313974</xdr:colOff>
      <xdr:row>1</xdr:row>
      <xdr:rowOff>63500</xdr:rowOff>
    </xdr:from>
    <xdr:to>
      <xdr:col>13</xdr:col>
      <xdr:colOff>714789</xdr:colOff>
      <xdr:row>4</xdr:row>
      <xdr:rowOff>91722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FE4C0F-185A-462D-A855-F2E7D523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8363" y="246944"/>
          <a:ext cx="1910704" cy="874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324556</xdr:colOff>
      <xdr:row>26</xdr:row>
      <xdr:rowOff>35278</xdr:rowOff>
    </xdr:from>
    <xdr:to>
      <xdr:col>14</xdr:col>
      <xdr:colOff>711260</xdr:colOff>
      <xdr:row>30</xdr:row>
      <xdr:rowOff>162278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924DA0-195F-4058-97B3-C990316D0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5723" y="5157611"/>
          <a:ext cx="1910704" cy="874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4838</xdr:colOff>
      <xdr:row>0</xdr:row>
      <xdr:rowOff>12701</xdr:rowOff>
    </xdr:from>
    <xdr:to>
      <xdr:col>33</xdr:col>
      <xdr:colOff>541867</xdr:colOff>
      <xdr:row>8</xdr:row>
      <xdr:rowOff>69851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DCC79D-B037-427D-8E73-6B4A9845C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5338" y="12701"/>
          <a:ext cx="2289629" cy="1390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163233</xdr:colOff>
      <xdr:row>1</xdr:row>
      <xdr:rowOff>50800</xdr:rowOff>
    </xdr:from>
    <xdr:to>
      <xdr:col>15</xdr:col>
      <xdr:colOff>332154</xdr:colOff>
      <xdr:row>6</xdr:row>
      <xdr:rowOff>111005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D49D66C-25DD-4533-AA64-A051DB8AE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6233" y="254000"/>
          <a:ext cx="1845321" cy="1406405"/>
        </a:xfrm>
        <a:prstGeom prst="rect">
          <a:avLst/>
        </a:prstGeom>
      </xdr:spPr>
    </xdr:pic>
    <xdr:clientData/>
  </xdr:twoCellAnchor>
  <xdr:twoCellAnchor>
    <xdr:from>
      <xdr:col>4</xdr:col>
      <xdr:colOff>1303867</xdr:colOff>
      <xdr:row>10</xdr:row>
      <xdr:rowOff>67733</xdr:rowOff>
    </xdr:from>
    <xdr:to>
      <xdr:col>4</xdr:col>
      <xdr:colOff>1320800</xdr:colOff>
      <xdr:row>17</xdr:row>
      <xdr:rowOff>203200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8E79C1A-9787-3346-A378-72C6666B889B}"/>
            </a:ext>
          </a:extLst>
        </xdr:cNvPr>
        <xdr:cNvCxnSpPr/>
      </xdr:nvCxnSpPr>
      <xdr:spPr>
        <a:xfrm>
          <a:off x="4622800" y="2438400"/>
          <a:ext cx="16933" cy="17949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575733</xdr:colOff>
      <xdr:row>10</xdr:row>
      <xdr:rowOff>84666</xdr:rowOff>
    </xdr:from>
    <xdr:to>
      <xdr:col>7</xdr:col>
      <xdr:colOff>592666</xdr:colOff>
      <xdr:row>17</xdr:row>
      <xdr:rowOff>220133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D5E226F-4C0F-CF4F-8B33-EDBD117CEBC0}"/>
            </a:ext>
          </a:extLst>
        </xdr:cNvPr>
        <xdr:cNvCxnSpPr/>
      </xdr:nvCxnSpPr>
      <xdr:spPr>
        <a:xfrm>
          <a:off x="7332133" y="2455333"/>
          <a:ext cx="16933" cy="17949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1507067</xdr:colOff>
      <xdr:row>10</xdr:row>
      <xdr:rowOff>67733</xdr:rowOff>
    </xdr:from>
    <xdr:to>
      <xdr:col>9</xdr:col>
      <xdr:colOff>1524000</xdr:colOff>
      <xdr:row>17</xdr:row>
      <xdr:rowOff>203200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9C4E66F9-B807-A94A-9619-B7E7B9209162}"/>
            </a:ext>
          </a:extLst>
        </xdr:cNvPr>
        <xdr:cNvCxnSpPr/>
      </xdr:nvCxnSpPr>
      <xdr:spPr>
        <a:xfrm>
          <a:off x="9990667" y="2438400"/>
          <a:ext cx="16933" cy="17949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12</xdr:row>
      <xdr:rowOff>101600</xdr:rowOff>
    </xdr:from>
    <xdr:to>
      <xdr:col>11</xdr:col>
      <xdr:colOff>1642533</xdr:colOff>
      <xdr:row>12</xdr:row>
      <xdr:rowOff>135467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F845FB7-846D-0441-8B28-AEA270E23EE6}"/>
            </a:ext>
          </a:extLst>
        </xdr:cNvPr>
        <xdr:cNvCxnSpPr/>
      </xdr:nvCxnSpPr>
      <xdr:spPr>
        <a:xfrm flipV="1">
          <a:off x="1811867" y="2946400"/>
          <a:ext cx="10854266" cy="3386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537632</xdr:colOff>
      <xdr:row>2</xdr:row>
      <xdr:rowOff>46568</xdr:rowOff>
    </xdr:from>
    <xdr:to>
      <xdr:col>36</xdr:col>
      <xdr:colOff>21251</xdr:colOff>
      <xdr:row>6</xdr:row>
      <xdr:rowOff>145455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DC7F52-9D13-4AA4-A28B-3F3995D94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7432" y="469901"/>
          <a:ext cx="1160019" cy="90322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19</xdr:col>
      <xdr:colOff>538791</xdr:colOff>
      <xdr:row>7</xdr:row>
      <xdr:rowOff>137976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058B40-4F58-460D-80BF-0EDF3706F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8951" y="658519"/>
          <a:ext cx="1910704" cy="8748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103038</xdr:colOff>
      <xdr:row>1</xdr:row>
      <xdr:rowOff>36063</xdr:rowOff>
    </xdr:from>
    <xdr:to>
      <xdr:col>10</xdr:col>
      <xdr:colOff>242824</xdr:colOff>
      <xdr:row>6</xdr:row>
      <xdr:rowOff>57017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3433F1-4E1B-4298-9574-846C0C2AC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038" y="226563"/>
          <a:ext cx="1790786" cy="1350221"/>
        </a:xfrm>
        <a:prstGeom prst="rect">
          <a:avLst/>
        </a:prstGeom>
      </xdr:spPr>
    </xdr:pic>
    <xdr:clientData/>
  </xdr:twoCellAnchor>
  <xdr:twoCellAnchor>
    <xdr:from>
      <xdr:col>2</xdr:col>
      <xdr:colOff>15301</xdr:colOff>
      <xdr:row>9</xdr:row>
      <xdr:rowOff>45903</xdr:rowOff>
    </xdr:from>
    <xdr:to>
      <xdr:col>2</xdr:col>
      <xdr:colOff>15302</xdr:colOff>
      <xdr:row>43</xdr:row>
      <xdr:rowOff>61205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383D1F8-D528-BE4E-9170-796B600B1C41}"/>
            </a:ext>
          </a:extLst>
        </xdr:cNvPr>
        <xdr:cNvCxnSpPr/>
      </xdr:nvCxnSpPr>
      <xdr:spPr>
        <a:xfrm flipH="1">
          <a:off x="4207831" y="2188072"/>
          <a:ext cx="1" cy="64418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810352</xdr:colOff>
      <xdr:row>9</xdr:row>
      <xdr:rowOff>14688</xdr:rowOff>
    </xdr:from>
    <xdr:to>
      <xdr:col>4</xdr:col>
      <xdr:colOff>810964</xdr:colOff>
      <xdr:row>43</xdr:row>
      <xdr:rowOff>45903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8015F2D-7B00-2E48-AEE5-1E37BCF7BA67}"/>
            </a:ext>
          </a:extLst>
        </xdr:cNvPr>
        <xdr:cNvCxnSpPr/>
      </xdr:nvCxnSpPr>
      <xdr:spPr>
        <a:xfrm>
          <a:off x="6655412" y="2156857"/>
          <a:ext cx="612" cy="645772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15302</xdr:rowOff>
    </xdr:from>
    <xdr:to>
      <xdr:col>8</xdr:col>
      <xdr:colOff>45904</xdr:colOff>
      <xdr:row>16</xdr:row>
      <xdr:rowOff>15302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B344AE6E-CD8C-CA48-8115-98B82462DBB2}"/>
            </a:ext>
          </a:extLst>
        </xdr:cNvPr>
        <xdr:cNvCxnSpPr/>
      </xdr:nvCxnSpPr>
      <xdr:spPr>
        <a:xfrm>
          <a:off x="826265" y="3626386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810351</xdr:colOff>
      <xdr:row>19</xdr:row>
      <xdr:rowOff>14689</xdr:rowOff>
    </xdr:from>
    <xdr:to>
      <xdr:col>8</xdr:col>
      <xdr:colOff>29990</xdr:colOff>
      <xdr:row>19</xdr:row>
      <xdr:rowOff>14689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546EB8B-5E01-3D4F-AADD-2F9F282BBCC5}"/>
            </a:ext>
          </a:extLst>
        </xdr:cNvPr>
        <xdr:cNvCxnSpPr/>
      </xdr:nvCxnSpPr>
      <xdr:spPr>
        <a:xfrm>
          <a:off x="810351" y="4176617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794437</xdr:colOff>
      <xdr:row>22</xdr:row>
      <xdr:rowOff>29379</xdr:rowOff>
    </xdr:from>
    <xdr:to>
      <xdr:col>8</xdr:col>
      <xdr:colOff>14076</xdr:colOff>
      <xdr:row>22</xdr:row>
      <xdr:rowOff>29379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AF7F634E-EAE1-3F46-A847-1615AAD86EB9}"/>
            </a:ext>
          </a:extLst>
        </xdr:cNvPr>
        <xdr:cNvCxnSpPr/>
      </xdr:nvCxnSpPr>
      <xdr:spPr>
        <a:xfrm>
          <a:off x="794437" y="4742150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809126</xdr:colOff>
      <xdr:row>25</xdr:row>
      <xdr:rowOff>28768</xdr:rowOff>
    </xdr:from>
    <xdr:to>
      <xdr:col>8</xdr:col>
      <xdr:colOff>28765</xdr:colOff>
      <xdr:row>25</xdr:row>
      <xdr:rowOff>28768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17F9B85A-5A85-E143-9E7E-5047CA11D723}"/>
            </a:ext>
          </a:extLst>
        </xdr:cNvPr>
        <xdr:cNvCxnSpPr/>
      </xdr:nvCxnSpPr>
      <xdr:spPr>
        <a:xfrm>
          <a:off x="809126" y="5292382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793213</xdr:colOff>
      <xdr:row>28</xdr:row>
      <xdr:rowOff>28155</xdr:rowOff>
    </xdr:from>
    <xdr:to>
      <xdr:col>8</xdr:col>
      <xdr:colOff>12852</xdr:colOff>
      <xdr:row>28</xdr:row>
      <xdr:rowOff>28155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85A4641F-E7F9-2046-BEB3-69AEF2E2F6A7}"/>
            </a:ext>
          </a:extLst>
        </xdr:cNvPr>
        <xdr:cNvCxnSpPr/>
      </xdr:nvCxnSpPr>
      <xdr:spPr>
        <a:xfrm>
          <a:off x="793213" y="5842613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807902</xdr:colOff>
      <xdr:row>31</xdr:row>
      <xdr:rowOff>12242</xdr:rowOff>
    </xdr:from>
    <xdr:to>
      <xdr:col>8</xdr:col>
      <xdr:colOff>27541</xdr:colOff>
      <xdr:row>31</xdr:row>
      <xdr:rowOff>12242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F45E33EC-CE18-BF4D-A6E0-EAB074EFFD33}"/>
            </a:ext>
          </a:extLst>
        </xdr:cNvPr>
        <xdr:cNvCxnSpPr/>
      </xdr:nvCxnSpPr>
      <xdr:spPr>
        <a:xfrm>
          <a:off x="807902" y="6377543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822592</xdr:colOff>
      <xdr:row>34</xdr:row>
      <xdr:rowOff>11630</xdr:rowOff>
    </xdr:from>
    <xdr:to>
      <xdr:col>8</xdr:col>
      <xdr:colOff>42231</xdr:colOff>
      <xdr:row>34</xdr:row>
      <xdr:rowOff>11630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829D87E5-A41E-1F48-AD17-2178B8DE74D1}"/>
            </a:ext>
          </a:extLst>
        </xdr:cNvPr>
        <xdr:cNvCxnSpPr/>
      </xdr:nvCxnSpPr>
      <xdr:spPr>
        <a:xfrm>
          <a:off x="822592" y="6927775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821980</xdr:colOff>
      <xdr:row>37</xdr:row>
      <xdr:rowOff>26320</xdr:rowOff>
    </xdr:from>
    <xdr:to>
      <xdr:col>8</xdr:col>
      <xdr:colOff>41619</xdr:colOff>
      <xdr:row>37</xdr:row>
      <xdr:rowOff>26320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AF363444-04B9-564A-BD52-42845327C406}"/>
            </a:ext>
          </a:extLst>
        </xdr:cNvPr>
        <xdr:cNvCxnSpPr/>
      </xdr:nvCxnSpPr>
      <xdr:spPr>
        <a:xfrm>
          <a:off x="821980" y="7493308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10404</xdr:colOff>
      <xdr:row>40</xdr:row>
      <xdr:rowOff>10407</xdr:rowOff>
    </xdr:from>
    <xdr:to>
      <xdr:col>8</xdr:col>
      <xdr:colOff>56308</xdr:colOff>
      <xdr:row>40</xdr:row>
      <xdr:rowOff>10407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5CC90950-3EE8-D44A-90BE-A0AF63EF9469}"/>
            </a:ext>
          </a:extLst>
        </xdr:cNvPr>
        <xdr:cNvCxnSpPr/>
      </xdr:nvCxnSpPr>
      <xdr:spPr>
        <a:xfrm>
          <a:off x="836669" y="8028238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820756</xdr:colOff>
      <xdr:row>43</xdr:row>
      <xdr:rowOff>25096</xdr:rowOff>
    </xdr:from>
    <xdr:to>
      <xdr:col>8</xdr:col>
      <xdr:colOff>40395</xdr:colOff>
      <xdr:row>43</xdr:row>
      <xdr:rowOff>25096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22CA0B64-F973-5741-9842-A394104EA807}"/>
            </a:ext>
          </a:extLst>
        </xdr:cNvPr>
        <xdr:cNvCxnSpPr/>
      </xdr:nvCxnSpPr>
      <xdr:spPr>
        <a:xfrm>
          <a:off x="820756" y="8593771"/>
          <a:ext cx="83697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16931</xdr:rowOff>
    </xdr:from>
    <xdr:to>
      <xdr:col>11</xdr:col>
      <xdr:colOff>708118</xdr:colOff>
      <xdr:row>3</xdr:row>
      <xdr:rowOff>169331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1B929B-7816-4F7B-87FC-8CB1D6DD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267" y="16931"/>
          <a:ext cx="1537851" cy="956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75046</xdr:colOff>
      <xdr:row>0</xdr:row>
      <xdr:rowOff>0</xdr:rowOff>
    </xdr:from>
    <xdr:to>
      <xdr:col>17</xdr:col>
      <xdr:colOff>473296</xdr:colOff>
      <xdr:row>4</xdr:row>
      <xdr:rowOff>176389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FD14F8-9EF1-4D4E-A974-8CBD07243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7637" y="0"/>
          <a:ext cx="1910704" cy="87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nlas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3:J13"/>
  <sheetViews>
    <sheetView showGridLines="0" showRowColHeaders="0" zoomScale="90" zoomScaleNormal="90" zoomScalePageLayoutView="160" workbookViewId="0">
      <selection activeCell="C4" sqref="C4:J4"/>
    </sheetView>
  </sheetViews>
  <sheetFormatPr baseColWidth="10" defaultColWidth="10.81640625" defaultRowHeight="14.5"/>
  <cols>
    <col min="1" max="16384" width="10.81640625" style="52"/>
  </cols>
  <sheetData>
    <row r="3" spans="2:10" ht="26">
      <c r="C3" s="190" t="s">
        <v>67</v>
      </c>
      <c r="D3" s="190"/>
      <c r="E3" s="190"/>
      <c r="F3" s="190"/>
      <c r="G3" s="190"/>
      <c r="H3" s="190"/>
      <c r="I3" s="190"/>
      <c r="J3" s="190"/>
    </row>
    <row r="4" spans="2:10" ht="26">
      <c r="C4" s="191" t="s">
        <v>70</v>
      </c>
      <c r="D4" s="191"/>
      <c r="E4" s="191"/>
      <c r="F4" s="191"/>
      <c r="G4" s="191"/>
      <c r="H4" s="191"/>
      <c r="I4" s="191"/>
      <c r="J4" s="191"/>
    </row>
    <row r="7" spans="2:10" ht="26">
      <c r="C7" s="193" t="s">
        <v>69</v>
      </c>
      <c r="D7" s="193"/>
      <c r="E7" s="193"/>
      <c r="F7" s="193"/>
      <c r="G7" s="193"/>
      <c r="H7" s="193"/>
      <c r="I7" s="193"/>
      <c r="J7" s="193"/>
    </row>
    <row r="8" spans="2:10" ht="26">
      <c r="C8" s="190" t="s">
        <v>73</v>
      </c>
      <c r="D8" s="190"/>
      <c r="E8" s="190"/>
      <c r="F8" s="190"/>
      <c r="G8" s="190"/>
      <c r="H8" s="190"/>
      <c r="I8" s="190"/>
      <c r="J8" s="190"/>
    </row>
    <row r="10" spans="2:10" ht="26">
      <c r="C10" s="193"/>
      <c r="D10" s="193"/>
      <c r="E10" s="193"/>
      <c r="F10" s="193"/>
      <c r="G10" s="193"/>
      <c r="H10" s="193"/>
      <c r="I10" s="193"/>
      <c r="J10" s="193"/>
    </row>
    <row r="11" spans="2:10" ht="26">
      <c r="B11" s="52" t="s">
        <v>173</v>
      </c>
      <c r="C11" s="191" t="s">
        <v>71</v>
      </c>
      <c r="D11" s="191"/>
      <c r="E11" s="191"/>
      <c r="F11" s="191"/>
      <c r="G11" s="191"/>
      <c r="H11" s="191"/>
      <c r="I11" s="191"/>
      <c r="J11" s="191"/>
    </row>
    <row r="12" spans="2:10" ht="26">
      <c r="C12" s="191" t="s">
        <v>72</v>
      </c>
      <c r="D12" s="191"/>
      <c r="E12" s="191"/>
      <c r="F12" s="191"/>
      <c r="G12" s="191"/>
      <c r="H12" s="191"/>
      <c r="I12" s="191"/>
      <c r="J12" s="191"/>
    </row>
    <row r="13" spans="2:10" ht="26">
      <c r="C13" s="192"/>
      <c r="D13" s="192"/>
      <c r="E13" s="192"/>
      <c r="F13" s="192"/>
      <c r="G13" s="192"/>
      <c r="H13" s="192"/>
      <c r="I13" s="192"/>
      <c r="J13" s="192"/>
    </row>
  </sheetData>
  <mergeCells count="8">
    <mergeCell ref="C3:J3"/>
    <mergeCell ref="C4:J4"/>
    <mergeCell ref="C13:J13"/>
    <mergeCell ref="C7:J7"/>
    <mergeCell ref="C8:J8"/>
    <mergeCell ref="C10:J10"/>
    <mergeCell ref="C11:J11"/>
    <mergeCell ref="C12:J1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C6A9-C68E-4C61-BCEB-72CE621D7576}">
  <dimension ref="B1:O31"/>
  <sheetViews>
    <sheetView zoomScale="90" zoomScaleNormal="90" workbookViewId="0">
      <selection activeCell="O20" sqref="O20"/>
    </sheetView>
  </sheetViews>
  <sheetFormatPr baseColWidth="10" defaultRowHeight="14.5"/>
  <cols>
    <col min="1" max="1" width="7.54296875" customWidth="1"/>
    <col min="10" max="10" width="10.90625" customWidth="1"/>
  </cols>
  <sheetData>
    <row r="1" spans="2:15" ht="31">
      <c r="B1" s="52"/>
      <c r="C1" s="197" t="s">
        <v>211</v>
      </c>
      <c r="D1" s="198"/>
      <c r="E1" s="198"/>
      <c r="F1" s="198"/>
      <c r="G1" s="198"/>
      <c r="H1" s="52"/>
      <c r="J1" s="52"/>
      <c r="K1" s="197" t="s">
        <v>212</v>
      </c>
      <c r="L1" s="197"/>
      <c r="M1" s="197"/>
      <c r="N1" s="197"/>
      <c r="O1" s="52"/>
    </row>
    <row r="2" spans="2:15">
      <c r="B2" s="52"/>
      <c r="C2" s="199" t="s">
        <v>286</v>
      </c>
      <c r="D2" s="199"/>
      <c r="E2" s="171"/>
      <c r="F2" s="199" t="s">
        <v>227</v>
      </c>
      <c r="G2" s="199"/>
      <c r="H2" s="52"/>
      <c r="J2" s="52"/>
      <c r="K2" s="200" t="s">
        <v>287</v>
      </c>
      <c r="L2" s="201"/>
      <c r="M2" s="201"/>
      <c r="N2" s="201"/>
      <c r="O2" s="52"/>
    </row>
    <row r="3" spans="2:15" ht="15.5">
      <c r="B3" s="52"/>
      <c r="C3" s="172"/>
      <c r="D3" s="173"/>
      <c r="E3" s="173"/>
      <c r="F3" s="173"/>
      <c r="G3" s="174"/>
      <c r="H3" s="52"/>
      <c r="J3" s="52"/>
      <c r="K3" s="201"/>
      <c r="L3" s="201"/>
      <c r="M3" s="201"/>
      <c r="N3" s="201"/>
      <c r="O3" s="52"/>
    </row>
    <row r="4" spans="2:15">
      <c r="B4" s="52"/>
      <c r="C4" s="199" t="s">
        <v>228</v>
      </c>
      <c r="D4" s="199"/>
      <c r="E4" s="171"/>
      <c r="F4" s="199" t="s">
        <v>229</v>
      </c>
      <c r="G4" s="199"/>
      <c r="H4" s="175"/>
      <c r="J4" s="52"/>
      <c r="K4" s="176"/>
      <c r="L4" s="176"/>
      <c r="M4" s="176"/>
      <c r="N4" s="176"/>
      <c r="O4" s="52"/>
    </row>
    <row r="5" spans="2:15" ht="15.5">
      <c r="B5" s="52"/>
      <c r="C5" s="172"/>
      <c r="D5" s="173"/>
      <c r="E5" s="173"/>
      <c r="F5" s="173"/>
      <c r="G5" s="174"/>
      <c r="H5" s="175"/>
      <c r="J5" s="52"/>
      <c r="K5" s="176"/>
      <c r="L5" s="176"/>
      <c r="M5" s="176"/>
      <c r="N5" s="176"/>
      <c r="O5" s="52"/>
    </row>
    <row r="6" spans="2:15">
      <c r="B6" s="52"/>
      <c r="C6" s="199" t="s">
        <v>230</v>
      </c>
      <c r="D6" s="199"/>
      <c r="E6" s="171"/>
      <c r="F6" s="199" t="s">
        <v>213</v>
      </c>
      <c r="G6" s="199"/>
      <c r="H6" s="143" t="s">
        <v>231</v>
      </c>
      <c r="J6" s="52"/>
      <c r="K6" s="176"/>
      <c r="L6" s="176"/>
      <c r="M6" s="176"/>
      <c r="N6" s="176"/>
      <c r="O6" s="52"/>
    </row>
    <row r="7" spans="2:15" ht="15.5">
      <c r="B7" s="52"/>
      <c r="C7" s="174"/>
      <c r="D7" s="174"/>
      <c r="E7" s="174"/>
      <c r="F7" s="174"/>
      <c r="G7" s="174"/>
      <c r="H7" s="52"/>
      <c r="J7" s="52"/>
      <c r="K7" s="176"/>
      <c r="L7" s="176"/>
      <c r="M7" s="176"/>
      <c r="N7" s="176"/>
      <c r="O7" s="52"/>
    </row>
    <row r="8" spans="2:15" ht="15.5">
      <c r="B8" s="52"/>
      <c r="C8" s="194" t="s">
        <v>214</v>
      </c>
      <c r="D8" s="194"/>
      <c r="E8" s="194"/>
      <c r="F8" s="194"/>
      <c r="G8" s="194"/>
      <c r="H8" s="52"/>
      <c r="J8" s="52"/>
      <c r="K8" s="176"/>
      <c r="L8" s="176"/>
      <c r="M8" s="176"/>
      <c r="N8" s="176"/>
      <c r="O8" s="52"/>
    </row>
    <row r="9" spans="2:15">
      <c r="B9" s="52"/>
      <c r="C9" s="195" t="s">
        <v>232</v>
      </c>
      <c r="D9" s="196"/>
      <c r="E9" s="196"/>
      <c r="F9" s="196"/>
      <c r="G9" s="196"/>
      <c r="H9" s="52"/>
      <c r="J9" s="52"/>
      <c r="K9" s="176"/>
      <c r="L9" s="176"/>
      <c r="M9" s="176"/>
      <c r="N9" s="176"/>
      <c r="O9" s="52"/>
    </row>
    <row r="10" spans="2:15">
      <c r="B10" s="52"/>
      <c r="C10" s="195"/>
      <c r="D10" s="196"/>
      <c r="E10" s="196"/>
      <c r="F10" s="196"/>
      <c r="G10" s="196"/>
      <c r="H10" s="52"/>
      <c r="J10" s="52"/>
      <c r="K10" s="176"/>
      <c r="L10" s="176"/>
      <c r="M10" s="176"/>
      <c r="N10" s="176"/>
      <c r="O10" s="52"/>
    </row>
    <row r="11" spans="2:15">
      <c r="B11" s="52"/>
      <c r="C11" s="177"/>
      <c r="D11" s="177"/>
      <c r="E11" s="177"/>
      <c r="F11" s="177"/>
      <c r="G11" s="177"/>
      <c r="H11" s="52"/>
      <c r="J11" s="52"/>
      <c r="K11" s="176"/>
      <c r="L11" s="176"/>
      <c r="M11" s="176"/>
      <c r="N11" s="176"/>
      <c r="O11" s="52"/>
    </row>
    <row r="12" spans="2:15" ht="15.5">
      <c r="B12" s="52"/>
      <c r="C12" s="194" t="s">
        <v>215</v>
      </c>
      <c r="D12" s="194"/>
      <c r="E12" s="194"/>
      <c r="F12" s="194"/>
      <c r="G12" s="194"/>
      <c r="H12" s="52"/>
      <c r="J12" s="52"/>
      <c r="K12" s="176"/>
      <c r="L12" s="176"/>
      <c r="M12" s="176"/>
      <c r="N12" s="176"/>
      <c r="O12" s="52"/>
    </row>
    <row r="13" spans="2:15">
      <c r="B13" s="52"/>
      <c r="C13" s="195" t="s">
        <v>233</v>
      </c>
      <c r="D13" s="196"/>
      <c r="E13" s="196"/>
      <c r="F13" s="196"/>
      <c r="G13" s="196"/>
      <c r="H13" s="52"/>
      <c r="J13" s="52"/>
      <c r="K13" s="176"/>
      <c r="L13" s="176"/>
      <c r="M13" s="176"/>
      <c r="N13" s="176"/>
      <c r="O13" s="52"/>
    </row>
    <row r="14" spans="2:15">
      <c r="B14" s="52"/>
      <c r="C14" s="195"/>
      <c r="D14" s="196"/>
      <c r="E14" s="196"/>
      <c r="F14" s="196"/>
      <c r="G14" s="196"/>
      <c r="H14" s="52"/>
      <c r="J14" s="52"/>
      <c r="K14" s="176"/>
      <c r="L14" s="176"/>
      <c r="M14" s="176"/>
      <c r="N14" s="176"/>
      <c r="O14" s="52"/>
    </row>
    <row r="15" spans="2:15" ht="15.5">
      <c r="B15" s="52"/>
      <c r="C15" s="172"/>
      <c r="D15" s="178"/>
      <c r="E15" s="178"/>
      <c r="F15" s="178"/>
      <c r="G15" s="172"/>
      <c r="H15" s="52"/>
      <c r="J15" s="52"/>
      <c r="K15" s="176"/>
      <c r="L15" s="176"/>
      <c r="M15" s="176"/>
      <c r="N15" s="176"/>
      <c r="O15" s="52"/>
    </row>
    <row r="16" spans="2:15" ht="15.5">
      <c r="B16" s="52"/>
      <c r="C16" s="194" t="s">
        <v>216</v>
      </c>
      <c r="D16" s="194"/>
      <c r="E16" s="194"/>
      <c r="F16" s="194"/>
      <c r="G16" s="194"/>
      <c r="H16" s="52"/>
      <c r="J16" s="52"/>
      <c r="K16" s="176"/>
      <c r="L16" s="176"/>
      <c r="M16" s="176"/>
      <c r="N16" s="176"/>
      <c r="O16" s="52"/>
    </row>
    <row r="17" spans="2:15">
      <c r="B17" s="52"/>
      <c r="C17" s="195" t="s">
        <v>234</v>
      </c>
      <c r="D17" s="196"/>
      <c r="E17" s="196"/>
      <c r="F17" s="196"/>
      <c r="G17" s="196"/>
      <c r="H17" s="52"/>
      <c r="J17" s="52"/>
      <c r="K17" s="176"/>
      <c r="L17" s="176"/>
      <c r="M17" s="176"/>
      <c r="N17" s="176"/>
      <c r="O17" s="52"/>
    </row>
    <row r="18" spans="2:15">
      <c r="B18" s="52"/>
      <c r="C18" s="195"/>
      <c r="D18" s="196"/>
      <c r="E18" s="196"/>
      <c r="F18" s="196"/>
      <c r="G18" s="196"/>
      <c r="H18" s="52"/>
      <c r="J18" s="52"/>
      <c r="K18" s="176"/>
      <c r="L18" s="176"/>
      <c r="M18" s="176"/>
      <c r="N18" s="176"/>
      <c r="O18" s="52"/>
    </row>
    <row r="19" spans="2:15" ht="15.5">
      <c r="B19" s="52"/>
      <c r="C19" s="172"/>
      <c r="D19" s="179"/>
      <c r="E19" s="179"/>
      <c r="F19" s="179"/>
      <c r="G19" s="172"/>
      <c r="H19" s="52"/>
      <c r="J19" s="52"/>
      <c r="K19" s="176"/>
      <c r="L19" s="176"/>
      <c r="M19" s="176"/>
      <c r="N19" s="176"/>
      <c r="O19" s="52"/>
    </row>
    <row r="20" spans="2:15" ht="15.5">
      <c r="B20" s="52"/>
      <c r="C20" s="194" t="s">
        <v>217</v>
      </c>
      <c r="D20" s="194"/>
      <c r="E20" s="194"/>
      <c r="F20" s="194"/>
      <c r="G20" s="194"/>
      <c r="H20" s="52"/>
      <c r="J20" s="52"/>
      <c r="K20" s="176"/>
      <c r="L20" s="176"/>
      <c r="M20" s="176"/>
      <c r="N20" s="176"/>
      <c r="O20" s="52"/>
    </row>
    <row r="21" spans="2:15">
      <c r="B21" s="52"/>
      <c r="C21" s="195" t="s">
        <v>235</v>
      </c>
      <c r="D21" s="196"/>
      <c r="E21" s="196"/>
      <c r="F21" s="196"/>
      <c r="G21" s="196"/>
      <c r="H21" s="52"/>
      <c r="J21" s="52"/>
      <c r="K21" s="176"/>
      <c r="L21" s="176"/>
      <c r="M21" s="176"/>
      <c r="N21" s="176"/>
      <c r="O21" s="52"/>
    </row>
    <row r="22" spans="2:15">
      <c r="B22" s="52"/>
      <c r="C22" s="195"/>
      <c r="D22" s="196"/>
      <c r="E22" s="196"/>
      <c r="F22" s="196"/>
      <c r="G22" s="196"/>
      <c r="H22" s="52"/>
      <c r="J22" s="52"/>
      <c r="K22" s="176"/>
      <c r="L22" s="176"/>
      <c r="M22" s="176"/>
      <c r="N22" s="176"/>
      <c r="O22" s="52"/>
    </row>
    <row r="23" spans="2:15">
      <c r="B23" s="52"/>
      <c r="C23" s="52"/>
      <c r="D23" s="52"/>
      <c r="E23" s="52"/>
      <c r="F23" s="52"/>
      <c r="G23" s="52"/>
      <c r="H23" s="52"/>
      <c r="J23" s="52"/>
      <c r="K23" s="52"/>
      <c r="L23" s="52"/>
      <c r="M23" s="52"/>
      <c r="N23" s="52"/>
      <c r="O23" s="52"/>
    </row>
    <row r="24" spans="2:15" ht="15.5">
      <c r="B24" s="52"/>
      <c r="C24" s="194" t="s">
        <v>218</v>
      </c>
      <c r="D24" s="194"/>
      <c r="E24" s="194"/>
      <c r="F24" s="194"/>
      <c r="G24" s="194"/>
      <c r="H24" s="52"/>
      <c r="J24" s="52"/>
      <c r="K24" s="52"/>
      <c r="L24" s="52"/>
      <c r="M24" s="52"/>
      <c r="N24" s="52"/>
      <c r="O24" s="52"/>
    </row>
    <row r="25" spans="2:15">
      <c r="B25" s="52"/>
      <c r="C25" s="195" t="s">
        <v>236</v>
      </c>
      <c r="D25" s="196"/>
      <c r="E25" s="196"/>
      <c r="F25" s="196"/>
      <c r="G25" s="196"/>
      <c r="H25" s="52"/>
      <c r="J25" s="52"/>
      <c r="K25" s="52"/>
      <c r="L25" s="52"/>
      <c r="M25" s="52"/>
      <c r="N25" s="52"/>
      <c r="O25" s="52"/>
    </row>
    <row r="26" spans="2:15">
      <c r="B26" s="52"/>
      <c r="C26" s="195"/>
      <c r="D26" s="196"/>
      <c r="E26" s="196"/>
      <c r="F26" s="196"/>
      <c r="G26" s="196"/>
      <c r="H26" s="52"/>
      <c r="J26" s="52"/>
      <c r="K26" s="52"/>
      <c r="L26" s="52"/>
      <c r="M26" s="52"/>
      <c r="N26" s="52"/>
      <c r="O26" s="52"/>
    </row>
    <row r="27" spans="2:15">
      <c r="B27" s="52"/>
      <c r="C27" s="52"/>
      <c r="D27" s="52"/>
      <c r="E27" s="52"/>
      <c r="F27" s="52"/>
      <c r="G27" s="52"/>
      <c r="H27" s="52"/>
      <c r="J27" s="52"/>
      <c r="K27" s="52"/>
      <c r="L27" s="52"/>
      <c r="M27" s="52"/>
      <c r="N27" s="52"/>
      <c r="O27" s="52"/>
    </row>
    <row r="28" spans="2:15" ht="15.5">
      <c r="B28" s="52"/>
      <c r="C28" s="194" t="s">
        <v>219</v>
      </c>
      <c r="D28" s="194"/>
      <c r="E28" s="194"/>
      <c r="F28" s="194"/>
      <c r="G28" s="194"/>
      <c r="H28" s="52"/>
      <c r="J28" s="52"/>
      <c r="K28" s="52"/>
      <c r="L28" s="52"/>
      <c r="M28" s="52"/>
      <c r="N28" s="52"/>
      <c r="O28" s="52"/>
    </row>
    <row r="29" spans="2:15">
      <c r="B29" s="52"/>
      <c r="C29" s="195" t="s">
        <v>237</v>
      </c>
      <c r="D29" s="196"/>
      <c r="E29" s="196"/>
      <c r="F29" s="196"/>
      <c r="G29" s="196"/>
      <c r="H29" s="52"/>
      <c r="J29" s="52"/>
      <c r="K29" s="52"/>
      <c r="L29" s="52"/>
      <c r="M29" s="52"/>
      <c r="N29" s="52"/>
      <c r="O29" s="52"/>
    </row>
    <row r="30" spans="2:15">
      <c r="B30" s="52"/>
      <c r="C30" s="195"/>
      <c r="D30" s="196"/>
      <c r="E30" s="196"/>
      <c r="F30" s="196"/>
      <c r="G30" s="196"/>
      <c r="H30" s="52"/>
      <c r="J30" s="52"/>
      <c r="K30" s="52"/>
      <c r="L30" s="52"/>
      <c r="M30" s="52"/>
      <c r="N30" s="52"/>
      <c r="O30" s="52"/>
    </row>
    <row r="31" spans="2:15">
      <c r="B31" s="52"/>
      <c r="C31" s="52"/>
      <c r="D31" s="52"/>
      <c r="E31" s="52"/>
      <c r="F31" s="52"/>
      <c r="G31" s="52"/>
      <c r="H31" s="52"/>
      <c r="J31" s="52"/>
      <c r="K31" s="52"/>
      <c r="L31" s="52"/>
      <c r="M31" s="52"/>
      <c r="N31" s="52"/>
      <c r="O31" s="52"/>
    </row>
  </sheetData>
  <mergeCells count="21">
    <mergeCell ref="C13:G14"/>
    <mergeCell ref="C1:G1"/>
    <mergeCell ref="K1:N1"/>
    <mergeCell ref="C2:D2"/>
    <mergeCell ref="F2:G2"/>
    <mergeCell ref="K2:N3"/>
    <mergeCell ref="C4:D4"/>
    <mergeCell ref="F4:G4"/>
    <mergeCell ref="C6:D6"/>
    <mergeCell ref="F6:G6"/>
    <mergeCell ref="C8:G8"/>
    <mergeCell ref="C9:G10"/>
    <mergeCell ref="C12:G12"/>
    <mergeCell ref="C28:G28"/>
    <mergeCell ref="C29:G30"/>
    <mergeCell ref="C16:G16"/>
    <mergeCell ref="C17:G18"/>
    <mergeCell ref="C20:G20"/>
    <mergeCell ref="C21:G22"/>
    <mergeCell ref="C24:G24"/>
    <mergeCell ref="C25:G26"/>
  </mergeCells>
  <hyperlinks>
    <hyperlink ref="K2" r:id="rId1" display="https://www.tenlasa.com/" xr:uid="{B986C659-EA84-4866-9647-9C66794041EC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U613"/>
  <sheetViews>
    <sheetView showGridLines="0" showRowColHeaders="0" zoomScaleNormal="100" zoomScalePageLayoutView="150" workbookViewId="0">
      <pane xSplit="4" ySplit="9" topLeftCell="L10" activePane="bottomRight" state="frozen"/>
      <selection pane="topRight" activeCell="E1" sqref="E1"/>
      <selection pane="bottomLeft" activeCell="A10" sqref="A10"/>
      <selection pane="bottomRight" activeCell="AH60" sqref="AH60"/>
    </sheetView>
  </sheetViews>
  <sheetFormatPr baseColWidth="10" defaultColWidth="2" defaultRowHeight="12.5"/>
  <cols>
    <col min="1" max="1" width="1.453125" style="4" customWidth="1"/>
    <col min="2" max="2" width="1" style="4" customWidth="1"/>
    <col min="3" max="3" width="3.453125" style="14" bestFit="1" customWidth="1"/>
    <col min="4" max="4" width="19" style="4" customWidth="1"/>
    <col min="5" max="5" width="0.6328125" style="4" customWidth="1"/>
    <col min="6" max="6" width="0.453125" style="4" customWidth="1"/>
    <col min="7" max="7" width="1" style="4" customWidth="1"/>
    <col min="8" max="8" width="4.36328125" style="2" customWidth="1"/>
    <col min="9" max="10" width="0.453125" style="2" customWidth="1"/>
    <col min="11" max="11" width="0.6328125" style="4" customWidth="1"/>
    <col min="12" max="12" width="0.453125" style="4" customWidth="1"/>
    <col min="13" max="13" width="7.81640625" style="4" customWidth="1"/>
    <col min="14" max="14" width="0.453125" style="4" customWidth="1"/>
    <col min="15" max="15" width="3.6328125" style="2" customWidth="1"/>
    <col min="16" max="16" width="0.453125" style="2" customWidth="1"/>
    <col min="17" max="17" width="7.81640625" style="4" customWidth="1"/>
    <col min="18" max="18" width="0.6328125" style="4" customWidth="1"/>
    <col min="19" max="19" width="4.36328125" style="2" customWidth="1"/>
    <col min="20" max="20" width="0.6328125" style="2" customWidth="1"/>
    <col min="21" max="21" width="5" style="4" customWidth="1"/>
    <col min="22" max="22" width="0.81640625" style="4" customWidth="1"/>
    <col min="23" max="24" width="0.6328125" style="4" customWidth="1"/>
    <col min="25" max="25" width="7.81640625" style="4" customWidth="1"/>
    <col min="26" max="26" width="1.36328125" style="4" customWidth="1"/>
    <col min="27" max="27" width="4.36328125" style="2" customWidth="1" collapsed="1"/>
    <col min="28" max="28" width="1.36328125" style="4" customWidth="1"/>
    <col min="29" max="29" width="4.81640625" style="4" customWidth="1"/>
    <col min="30" max="30" width="2" style="4" customWidth="1"/>
    <col min="31" max="31" width="4.81640625" style="2" hidden="1" customWidth="1"/>
    <col min="32" max="233" width="11.453125" style="4" customWidth="1"/>
    <col min="234" max="16384" width="2" style="4"/>
  </cols>
  <sheetData>
    <row r="1" spans="1:47" ht="7" customHeight="1" thickBot="1">
      <c r="A1" s="117"/>
      <c r="B1" s="117"/>
      <c r="C1" s="167"/>
      <c r="D1" s="117"/>
      <c r="E1" s="117"/>
      <c r="F1" s="117"/>
      <c r="G1" s="117"/>
      <c r="H1" s="168"/>
      <c r="I1" s="168"/>
      <c r="J1" s="168"/>
      <c r="K1" s="117"/>
      <c r="L1" s="117"/>
      <c r="M1" s="117"/>
      <c r="N1" s="117"/>
      <c r="O1" s="168"/>
      <c r="P1" s="168"/>
      <c r="Q1" s="117"/>
      <c r="R1" s="117"/>
      <c r="S1" s="168"/>
      <c r="T1" s="168"/>
      <c r="U1" s="117"/>
      <c r="V1" s="117"/>
      <c r="W1" s="117"/>
      <c r="X1" s="117"/>
      <c r="Y1" s="117"/>
      <c r="Z1" s="117"/>
      <c r="AA1" s="168"/>
      <c r="AB1" s="117"/>
      <c r="AC1" s="117"/>
      <c r="AD1" s="117"/>
      <c r="AE1" s="168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</row>
    <row r="2" spans="1:47" s="5" customFormat="1" ht="22.5">
      <c r="A2" s="117"/>
      <c r="B2" s="26"/>
      <c r="C2" s="27"/>
      <c r="D2" s="28"/>
      <c r="E2" s="28"/>
      <c r="F2" s="28"/>
      <c r="G2" s="30"/>
      <c r="H2" s="29"/>
      <c r="I2" s="29"/>
      <c r="J2" s="29"/>
      <c r="K2" s="30"/>
      <c r="L2" s="30"/>
      <c r="M2" s="30"/>
      <c r="N2" s="30"/>
      <c r="O2" s="29"/>
      <c r="P2" s="29"/>
      <c r="Q2" s="30"/>
      <c r="R2" s="30"/>
      <c r="S2" s="29"/>
      <c r="T2" s="29"/>
      <c r="U2" s="30"/>
      <c r="V2" s="30"/>
      <c r="W2" s="30"/>
      <c r="X2" s="30"/>
      <c r="Y2" s="30"/>
      <c r="Z2" s="30"/>
      <c r="AA2" s="29"/>
      <c r="AB2" s="30"/>
      <c r="AC2" s="30"/>
      <c r="AD2" s="31"/>
      <c r="AE2" s="29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1:47" s="5" customFormat="1" ht="7" customHeight="1">
      <c r="A3" s="117"/>
      <c r="B3" s="32"/>
      <c r="C3" s="6"/>
      <c r="H3" s="1"/>
      <c r="I3" s="1"/>
      <c r="J3" s="1"/>
      <c r="O3" s="1"/>
      <c r="P3" s="1"/>
      <c r="S3" s="87"/>
      <c r="T3" s="1"/>
      <c r="AA3" s="1"/>
      <c r="AD3" s="33"/>
      <c r="AE3" s="1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</row>
    <row r="4" spans="1:47" s="5" customFormat="1" ht="15.5">
      <c r="A4" s="117"/>
      <c r="B4" s="32"/>
      <c r="C4" s="6"/>
      <c r="D4" s="88" t="s">
        <v>68</v>
      </c>
      <c r="H4" s="1"/>
      <c r="I4" s="1"/>
      <c r="J4" s="1"/>
      <c r="K4" s="117"/>
      <c r="M4" s="202" t="s">
        <v>172</v>
      </c>
      <c r="N4" s="203"/>
      <c r="O4" s="203"/>
      <c r="P4" s="203"/>
      <c r="Q4" s="204"/>
      <c r="S4" s="208" t="s">
        <v>221</v>
      </c>
      <c r="T4" s="209"/>
      <c r="U4" s="210"/>
      <c r="W4" s="117"/>
      <c r="AA4" s="1"/>
      <c r="AD4" s="33"/>
      <c r="AE4" s="1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</row>
    <row r="5" spans="1:47" s="5" customFormat="1" ht="15.75" customHeight="1">
      <c r="A5" s="117"/>
      <c r="B5" s="32"/>
      <c r="C5" s="6"/>
      <c r="H5" s="21"/>
      <c r="I5" s="1"/>
      <c r="J5" s="21"/>
      <c r="K5" s="117"/>
      <c r="M5" s="205"/>
      <c r="N5" s="206"/>
      <c r="O5" s="206"/>
      <c r="P5" s="206"/>
      <c r="Q5" s="207"/>
      <c r="S5" s="21"/>
      <c r="T5" s="1"/>
      <c r="W5" s="117"/>
      <c r="Y5" s="105" t="s">
        <v>10</v>
      </c>
      <c r="AA5" s="21"/>
      <c r="AD5" s="33"/>
      <c r="AE5" s="21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</row>
    <row r="6" spans="1:47" s="5" customFormat="1" ht="15.5">
      <c r="A6" s="117"/>
      <c r="B6" s="32"/>
      <c r="C6" s="211" t="s">
        <v>0</v>
      </c>
      <c r="D6" s="212"/>
      <c r="H6" s="99" t="s">
        <v>1</v>
      </c>
      <c r="J6" s="1"/>
      <c r="K6" s="117"/>
      <c r="M6" s="100">
        <v>2020</v>
      </c>
      <c r="O6" s="103" t="s">
        <v>1</v>
      </c>
      <c r="Q6" s="100">
        <v>2021</v>
      </c>
      <c r="S6" s="99" t="s">
        <v>1</v>
      </c>
      <c r="T6" s="1"/>
      <c r="U6" s="99" t="s">
        <v>1</v>
      </c>
      <c r="V6" s="18"/>
      <c r="W6" s="117"/>
      <c r="Y6" s="106" t="s">
        <v>220</v>
      </c>
      <c r="AA6" s="99" t="s">
        <v>1</v>
      </c>
      <c r="AB6" s="1"/>
      <c r="AC6" s="99" t="s">
        <v>1</v>
      </c>
      <c r="AD6" s="33"/>
      <c r="AE6" s="19" t="s">
        <v>1</v>
      </c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7" s="5" customFormat="1" ht="3" customHeight="1">
      <c r="A7" s="117"/>
      <c r="B7" s="32"/>
      <c r="C7" s="6"/>
      <c r="H7" s="1"/>
      <c r="J7" s="1"/>
      <c r="K7" s="117"/>
      <c r="M7" s="101"/>
      <c r="Q7" s="101"/>
      <c r="S7" s="1"/>
      <c r="T7" s="1"/>
      <c r="U7" s="1"/>
      <c r="W7" s="117"/>
      <c r="AA7" s="1"/>
      <c r="AB7" s="1"/>
      <c r="AC7" s="1"/>
      <c r="AD7" s="33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</row>
    <row r="8" spans="1:47" s="5" customFormat="1" ht="18" customHeight="1">
      <c r="A8" s="117"/>
      <c r="B8" s="32"/>
      <c r="C8" s="6"/>
      <c r="D8" s="112" t="s">
        <v>7</v>
      </c>
      <c r="H8" s="99" t="s">
        <v>17</v>
      </c>
      <c r="K8" s="117"/>
      <c r="M8" s="102" t="s">
        <v>2</v>
      </c>
      <c r="O8" s="1"/>
      <c r="Q8" s="102" t="s">
        <v>2</v>
      </c>
      <c r="S8" s="99" t="s">
        <v>17</v>
      </c>
      <c r="T8" s="1"/>
      <c r="U8" s="104" t="s">
        <v>181</v>
      </c>
      <c r="V8" s="42"/>
      <c r="W8" s="117"/>
      <c r="Y8" s="55" t="str">
        <f>IFERROR((Y11/#REF!-1),"")</f>
        <v/>
      </c>
      <c r="AA8" s="99" t="s">
        <v>17</v>
      </c>
      <c r="AB8" s="1"/>
      <c r="AC8" s="104" t="s">
        <v>182</v>
      </c>
      <c r="AD8" s="33"/>
      <c r="AE8" s="44" t="s">
        <v>44</v>
      </c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</row>
    <row r="9" spans="1:47" s="5" customFormat="1" ht="6" customHeight="1">
      <c r="A9" s="117"/>
      <c r="B9" s="32"/>
      <c r="C9" s="6"/>
      <c r="H9" s="1"/>
      <c r="I9" s="1"/>
      <c r="K9" s="117"/>
      <c r="O9" s="1"/>
      <c r="P9" s="1"/>
      <c r="S9" s="1"/>
      <c r="T9" s="1"/>
      <c r="W9" s="117"/>
      <c r="AA9" s="1"/>
      <c r="AD9" s="33"/>
      <c r="AE9" s="1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7" s="5" customFormat="1" ht="6" customHeight="1">
      <c r="A10" s="117"/>
      <c r="B10" s="32"/>
      <c r="C10" s="6"/>
      <c r="H10" s="1"/>
      <c r="I10" s="1"/>
      <c r="K10" s="117"/>
      <c r="O10" s="1"/>
      <c r="P10" s="1"/>
      <c r="S10" s="1"/>
      <c r="T10" s="1"/>
      <c r="W10" s="117"/>
      <c r="AA10" s="1"/>
      <c r="AD10" s="33"/>
      <c r="AE10" s="1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</row>
    <row r="11" spans="1:47" s="15" customFormat="1" ht="13">
      <c r="A11" s="166"/>
      <c r="B11" s="34"/>
      <c r="C11" s="89">
        <v>1</v>
      </c>
      <c r="D11" s="90" t="s">
        <v>12</v>
      </c>
      <c r="G11" s="18"/>
      <c r="H11" s="18" t="str">
        <f>IFERROR(#REF!/#REF!,"")</f>
        <v/>
      </c>
      <c r="I11" s="18"/>
      <c r="J11" s="22"/>
      <c r="K11" s="118"/>
      <c r="L11" s="16"/>
      <c r="M11" s="122">
        <v>50000</v>
      </c>
      <c r="N11" s="16"/>
      <c r="O11" s="18">
        <f>IFERROR(M11/M$11,"")</f>
        <v>1</v>
      </c>
      <c r="P11" s="18"/>
      <c r="Q11" s="122">
        <v>70000</v>
      </c>
      <c r="R11" s="16"/>
      <c r="S11" s="18">
        <f>IFERROR(Q11/Q$11,"")</f>
        <v>1</v>
      </c>
      <c r="T11" s="18"/>
      <c r="U11" s="18">
        <f>IFERROR((Q11/M11)-1,"")</f>
        <v>0.39999999999999991</v>
      </c>
      <c r="V11" s="18"/>
      <c r="W11" s="118"/>
      <c r="Y11" s="122">
        <v>80000</v>
      </c>
      <c r="AA11" s="18">
        <f>IFERROR(Y11/Y$11,"")</f>
        <v>1</v>
      </c>
      <c r="AC11" s="18" t="str">
        <f>IFERROR((Y11/#REF!)-1,"")</f>
        <v/>
      </c>
      <c r="AD11" s="35"/>
      <c r="AE11" s="18" t="str">
        <f>IFERROR((Y11/#REF!)-1,"")</f>
        <v/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</row>
    <row r="12" spans="1:47" s="5" customFormat="1" ht="3.75" customHeight="1">
      <c r="A12" s="117"/>
      <c r="B12" s="32"/>
      <c r="C12" s="91"/>
      <c r="D12" s="92"/>
      <c r="G12" s="8"/>
      <c r="H12" s="8"/>
      <c r="I12" s="8"/>
      <c r="J12" s="18"/>
      <c r="K12" s="119"/>
      <c r="L12" s="7"/>
      <c r="M12" s="13"/>
      <c r="N12" s="7"/>
      <c r="O12" s="8"/>
      <c r="P12" s="8"/>
      <c r="Q12" s="13"/>
      <c r="R12" s="7"/>
      <c r="S12" s="8"/>
      <c r="T12" s="8"/>
      <c r="U12" s="7"/>
      <c r="V12" s="7"/>
      <c r="W12" s="119"/>
      <c r="Y12" s="13"/>
      <c r="AA12" s="8"/>
      <c r="AC12" s="7"/>
      <c r="AD12" s="33"/>
      <c r="AE12" s="8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7" s="5" customFormat="1" ht="13">
      <c r="A13" s="117"/>
      <c r="B13" s="32"/>
      <c r="C13" s="93">
        <v>2</v>
      </c>
      <c r="D13" s="94" t="s">
        <v>11</v>
      </c>
      <c r="G13" s="8"/>
      <c r="H13" s="18" t="str">
        <f>IFERROR(#REF!/#REF!,"")</f>
        <v/>
      </c>
      <c r="I13" s="8"/>
      <c r="J13" s="10"/>
      <c r="K13" s="119"/>
      <c r="L13" s="7"/>
      <c r="M13" s="123">
        <v>30000</v>
      </c>
      <c r="N13" s="7"/>
      <c r="O13" s="18">
        <f>IFERROR(M13/M$11,"")</f>
        <v>0.6</v>
      </c>
      <c r="P13" s="8"/>
      <c r="Q13" s="123">
        <v>42000</v>
      </c>
      <c r="R13" s="7"/>
      <c r="S13" s="18">
        <f>IFERROR(Q13/Q$11,"")</f>
        <v>0.6</v>
      </c>
      <c r="T13" s="8"/>
      <c r="U13" s="8">
        <f>IFERROR((Q13/M13)-1,"")</f>
        <v>0.39999999999999991</v>
      </c>
      <c r="V13" s="8"/>
      <c r="W13" s="119"/>
      <c r="Y13" s="107">
        <v>48000</v>
      </c>
      <c r="AA13" s="18">
        <f>IFERROR(Y13/Y$11,"")</f>
        <v>0.6</v>
      </c>
      <c r="AC13" s="18" t="str">
        <f>IFERROR((Y13/#REF!)-1,"")</f>
        <v/>
      </c>
      <c r="AD13" s="33"/>
      <c r="AE13" s="18" t="str">
        <f>IFERROR((Y13/#REF!)-1,"")</f>
        <v/>
      </c>
      <c r="AF13" s="180" t="s">
        <v>238</v>
      </c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</row>
    <row r="14" spans="1:47" s="5" customFormat="1" ht="3.75" customHeight="1">
      <c r="A14" s="117"/>
      <c r="B14" s="32"/>
      <c r="C14" s="91"/>
      <c r="D14" s="92"/>
      <c r="G14" s="8"/>
      <c r="H14" s="8"/>
      <c r="I14" s="8"/>
      <c r="J14" s="8"/>
      <c r="K14" s="119"/>
      <c r="L14" s="7"/>
      <c r="M14" s="13"/>
      <c r="N14" s="7"/>
      <c r="O14" s="8"/>
      <c r="P14" s="8"/>
      <c r="Q14" s="13"/>
      <c r="R14" s="7"/>
      <c r="S14" s="8"/>
      <c r="T14" s="8"/>
      <c r="U14" s="7"/>
      <c r="V14" s="7"/>
      <c r="W14" s="119"/>
      <c r="Y14" s="53"/>
      <c r="AA14" s="8"/>
      <c r="AC14" s="7"/>
      <c r="AD14" s="33"/>
      <c r="AE14" s="8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</row>
    <row r="15" spans="1:47" s="15" customFormat="1" ht="13">
      <c r="A15" s="166"/>
      <c r="B15" s="34"/>
      <c r="C15" s="89">
        <v>3</v>
      </c>
      <c r="D15" s="90" t="s">
        <v>4</v>
      </c>
      <c r="G15" s="18"/>
      <c r="H15" s="18" t="str">
        <f>IFERROR(#REF!/#REF!,"")</f>
        <v/>
      </c>
      <c r="I15" s="18"/>
      <c r="J15" s="23"/>
      <c r="K15" s="118"/>
      <c r="L15" s="16"/>
      <c r="M15" s="108">
        <f>+M11-M13</f>
        <v>20000</v>
      </c>
      <c r="N15" s="16"/>
      <c r="O15" s="18">
        <f>IFERROR(M15/M$11,"")</f>
        <v>0.4</v>
      </c>
      <c r="P15" s="18"/>
      <c r="Q15" s="108">
        <f>+Q11-Q13</f>
        <v>28000</v>
      </c>
      <c r="R15" s="16"/>
      <c r="S15" s="18">
        <f>IFERROR(Q15/Q$11,"")</f>
        <v>0.4</v>
      </c>
      <c r="T15" s="18"/>
      <c r="U15" s="18">
        <f>IFERROR((Q15/M15)-1,"")</f>
        <v>0.39999999999999991</v>
      </c>
      <c r="V15" s="18"/>
      <c r="W15" s="118"/>
      <c r="Y15" s="108">
        <f>+Y11-Y13</f>
        <v>32000</v>
      </c>
      <c r="AA15" s="18">
        <f>IFERROR(Y15/Y$11,"")</f>
        <v>0.4</v>
      </c>
      <c r="AC15" s="18" t="str">
        <f>IFERROR((Y15/#REF!)-1,"")</f>
        <v/>
      </c>
      <c r="AD15" s="35"/>
      <c r="AE15" s="18" t="str">
        <f>IFERROR((Y15/#REF!)-1,"")</f>
        <v/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</row>
    <row r="16" spans="1:47" s="5" customFormat="1" ht="3.75" customHeight="1">
      <c r="A16" s="117"/>
      <c r="B16" s="32"/>
      <c r="C16" s="91"/>
      <c r="D16" s="95"/>
      <c r="G16" s="10"/>
      <c r="H16" s="10"/>
      <c r="I16" s="10"/>
      <c r="J16" s="18"/>
      <c r="K16" s="117"/>
      <c r="M16" s="11"/>
      <c r="O16" s="10"/>
      <c r="P16" s="10"/>
      <c r="Q16" s="11"/>
      <c r="S16" s="10"/>
      <c r="T16" s="10"/>
      <c r="W16" s="117"/>
      <c r="Y16" s="54"/>
      <c r="AA16" s="10"/>
      <c r="AD16" s="33"/>
      <c r="AE16" s="10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</row>
    <row r="17" spans="1:47" s="5" customFormat="1" ht="13">
      <c r="A17" s="117"/>
      <c r="B17" s="32"/>
      <c r="C17" s="93">
        <v>4</v>
      </c>
      <c r="D17" s="94" t="s">
        <v>6</v>
      </c>
      <c r="G17" s="8"/>
      <c r="H17" s="18" t="str">
        <f>IFERROR(#REF!/#REF!,"")</f>
        <v/>
      </c>
      <c r="I17" s="8"/>
      <c r="K17" s="119"/>
      <c r="L17" s="7"/>
      <c r="M17" s="123">
        <v>7500</v>
      </c>
      <c r="N17" s="7"/>
      <c r="O17" s="18">
        <f>IFERROR(M17/M$11,"")</f>
        <v>0.15</v>
      </c>
      <c r="P17" s="8"/>
      <c r="Q17" s="123">
        <v>10500</v>
      </c>
      <c r="R17" s="7"/>
      <c r="S17" s="18">
        <f>IFERROR(Q17/Q$11,"")</f>
        <v>0.15</v>
      </c>
      <c r="T17" s="8"/>
      <c r="U17" s="8">
        <f>IFERROR((Q17/M17)-1,"")</f>
        <v>0.39999999999999991</v>
      </c>
      <c r="V17" s="8"/>
      <c r="W17" s="119"/>
      <c r="Y17" s="107">
        <v>12000</v>
      </c>
      <c r="AA17" s="18">
        <f>IFERROR(Y17/Y$11,"")</f>
        <v>0.15</v>
      </c>
      <c r="AC17" s="18" t="str">
        <f>IFERROR((Y17/#REF!)-1,"")</f>
        <v/>
      </c>
      <c r="AD17" s="33"/>
      <c r="AE17" s="18" t="str">
        <f>IFERROR((Y17/#REF!)-1,"")</f>
        <v/>
      </c>
      <c r="AF17" s="180" t="s">
        <v>239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</row>
    <row r="18" spans="1:47" s="5" customFormat="1" ht="4.5" customHeight="1">
      <c r="A18" s="117"/>
      <c r="B18" s="32"/>
      <c r="C18" s="91"/>
      <c r="D18" s="92"/>
      <c r="G18" s="8"/>
      <c r="H18" s="8"/>
      <c r="I18" s="8"/>
      <c r="K18" s="119"/>
      <c r="L18" s="7"/>
      <c r="M18" s="13"/>
      <c r="N18" s="7"/>
      <c r="O18" s="8"/>
      <c r="P18" s="8"/>
      <c r="Q18" s="13"/>
      <c r="R18" s="7"/>
      <c r="S18" s="8"/>
      <c r="T18" s="8"/>
      <c r="U18" s="7"/>
      <c r="V18" s="7"/>
      <c r="W18" s="119"/>
      <c r="Y18" s="53"/>
      <c r="AA18" s="8"/>
      <c r="AC18" s="7"/>
      <c r="AD18" s="33"/>
      <c r="AE18" s="8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s="15" customFormat="1" ht="13">
      <c r="A19" s="166"/>
      <c r="B19" s="34"/>
      <c r="C19" s="89">
        <v>5</v>
      </c>
      <c r="D19" s="90" t="s">
        <v>13</v>
      </c>
      <c r="G19" s="18"/>
      <c r="H19" s="18" t="str">
        <f>IFERROR(#REF!/#REF!,"")</f>
        <v/>
      </c>
      <c r="I19" s="18"/>
      <c r="J19" s="18"/>
      <c r="K19" s="118"/>
      <c r="L19" s="16"/>
      <c r="M19" s="108">
        <f>+M15-M17</f>
        <v>12500</v>
      </c>
      <c r="N19" s="16"/>
      <c r="O19" s="18">
        <f>IFERROR(M19/M$11,"")</f>
        <v>0.25</v>
      </c>
      <c r="P19" s="18"/>
      <c r="Q19" s="108">
        <f>+Q15-Q17</f>
        <v>17500</v>
      </c>
      <c r="R19" s="16"/>
      <c r="S19" s="18">
        <f>IFERROR(Q19/Q$11,"")</f>
        <v>0.25</v>
      </c>
      <c r="T19" s="18"/>
      <c r="U19" s="18">
        <f>IFERROR((Q19/M19)-1,"")</f>
        <v>0.39999999999999991</v>
      </c>
      <c r="V19" s="18"/>
      <c r="W19" s="118"/>
      <c r="Y19" s="108">
        <f>+Y15-Y17</f>
        <v>20000</v>
      </c>
      <c r="AA19" s="18">
        <f>IFERROR(Y19/Y$11,"")</f>
        <v>0.25</v>
      </c>
      <c r="AC19" s="18" t="str">
        <f>IFERROR((Y19/#REF!)-1,"")</f>
        <v/>
      </c>
      <c r="AD19" s="35"/>
      <c r="AE19" s="18" t="str">
        <f>IFERROR((Y19/#REF!)-1,"")</f>
        <v/>
      </c>
      <c r="AF19" s="166"/>
      <c r="AG19" s="166" t="s">
        <v>222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</row>
    <row r="20" spans="1:47" s="5" customFormat="1" ht="4.5" customHeight="1">
      <c r="A20" s="117"/>
      <c r="B20" s="32"/>
      <c r="C20" s="91"/>
      <c r="D20" s="92"/>
      <c r="G20" s="8"/>
      <c r="H20" s="8"/>
      <c r="I20" s="8"/>
      <c r="K20" s="119"/>
      <c r="L20" s="7"/>
      <c r="M20" s="13"/>
      <c r="N20" s="7"/>
      <c r="O20" s="8"/>
      <c r="P20" s="8"/>
      <c r="Q20" s="13"/>
      <c r="R20" s="7"/>
      <c r="S20" s="8"/>
      <c r="T20" s="8"/>
      <c r="U20" s="7"/>
      <c r="V20" s="7"/>
      <c r="W20" s="119"/>
      <c r="Y20" s="53"/>
      <c r="AA20" s="8"/>
      <c r="AC20" s="7"/>
      <c r="AD20" s="33"/>
      <c r="AE20" s="8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</row>
    <row r="21" spans="1:47" s="5" customFormat="1" ht="13">
      <c r="A21" s="117"/>
      <c r="B21" s="32"/>
      <c r="C21" s="93">
        <v>6</v>
      </c>
      <c r="D21" s="94" t="s">
        <v>37</v>
      </c>
      <c r="G21" s="8"/>
      <c r="H21" s="18" t="str">
        <f>IFERROR(#REF!/#REF!,"")</f>
        <v/>
      </c>
      <c r="I21" s="8"/>
      <c r="J21" s="8"/>
      <c r="K21" s="119"/>
      <c r="L21" s="7"/>
      <c r="M21" s="123"/>
      <c r="N21" s="7"/>
      <c r="O21" s="18">
        <f>IFERROR(M21/M$11,"")</f>
        <v>0</v>
      </c>
      <c r="P21" s="8"/>
      <c r="Q21" s="123"/>
      <c r="R21" s="7"/>
      <c r="S21" s="18">
        <f>IFERROR(Q21/Q$11,"")</f>
        <v>0</v>
      </c>
      <c r="T21" s="8"/>
      <c r="U21" s="8" t="str">
        <f>IFERROR((Q21/M21)-1,"")</f>
        <v/>
      </c>
      <c r="V21" s="8"/>
      <c r="W21" s="119"/>
      <c r="Y21" s="107"/>
      <c r="AA21" s="18">
        <f>IFERROR(Y21/Y$11,"")</f>
        <v>0</v>
      </c>
      <c r="AC21" s="18" t="str">
        <f>IFERROR((Y21/#REF!)-1,"")</f>
        <v/>
      </c>
      <c r="AD21" s="33"/>
      <c r="AE21" s="18" t="str">
        <f>IFERROR((Y21/#REF!)-1,"")</f>
        <v/>
      </c>
      <c r="AF21" s="180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s="5" customFormat="1" ht="4.5" customHeight="1">
      <c r="A22" s="117"/>
      <c r="B22" s="32"/>
      <c r="C22" s="91"/>
      <c r="D22" s="92"/>
      <c r="G22" s="8"/>
      <c r="H22" s="8"/>
      <c r="I22" s="8"/>
      <c r="K22" s="119"/>
      <c r="L22" s="7"/>
      <c r="M22" s="13"/>
      <c r="N22" s="7"/>
      <c r="O22" s="8"/>
      <c r="P22" s="8"/>
      <c r="Q22" s="13"/>
      <c r="R22" s="7"/>
      <c r="S22" s="8"/>
      <c r="T22" s="8"/>
      <c r="U22" s="7"/>
      <c r="V22" s="7"/>
      <c r="W22" s="119"/>
      <c r="Y22" s="53"/>
      <c r="AA22" s="8"/>
      <c r="AC22" s="7"/>
      <c r="AD22" s="33"/>
      <c r="AE22" s="8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</row>
    <row r="23" spans="1:47" s="5" customFormat="1" ht="13">
      <c r="A23" s="117"/>
      <c r="B23" s="32"/>
      <c r="C23" s="93">
        <v>7</v>
      </c>
      <c r="D23" s="94" t="s">
        <v>16</v>
      </c>
      <c r="G23" s="8"/>
      <c r="H23" s="18" t="str">
        <f>IFERROR(#REF!/#REF!,"")</f>
        <v/>
      </c>
      <c r="I23" s="8"/>
      <c r="J23" s="8"/>
      <c r="K23" s="119"/>
      <c r="L23" s="7"/>
      <c r="M23" s="123">
        <v>5000</v>
      </c>
      <c r="N23" s="7"/>
      <c r="O23" s="18">
        <f>IFERROR(M23/M$11,"")</f>
        <v>0.1</v>
      </c>
      <c r="P23" s="8"/>
      <c r="Q23" s="123">
        <v>7600</v>
      </c>
      <c r="R23" s="7"/>
      <c r="S23" s="18">
        <f>IFERROR(Q23/Q$11,"")</f>
        <v>0.10857142857142857</v>
      </c>
      <c r="T23" s="8"/>
      <c r="U23" s="8">
        <f>IFERROR((Q23/M23)-1,"")</f>
        <v>0.52</v>
      </c>
      <c r="V23" s="8"/>
      <c r="W23" s="119"/>
      <c r="Y23" s="107">
        <v>9500</v>
      </c>
      <c r="AA23" s="18">
        <f>IFERROR(Y23/Y$11,"")</f>
        <v>0.11874999999999999</v>
      </c>
      <c r="AC23" s="18" t="str">
        <f>IFERROR((Y23/#REF!)-1,"")</f>
        <v/>
      </c>
      <c r="AD23" s="33"/>
      <c r="AE23" s="18" t="str">
        <f>IFERROR((Y23/#REF!)-1,"")</f>
        <v/>
      </c>
      <c r="AF23" s="180" t="s">
        <v>240</v>
      </c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</row>
    <row r="24" spans="1:47" s="5" customFormat="1" ht="4.5" customHeight="1">
      <c r="A24" s="117"/>
      <c r="B24" s="32"/>
      <c r="C24" s="91"/>
      <c r="D24" s="92"/>
      <c r="G24" s="8"/>
      <c r="H24" s="8"/>
      <c r="I24" s="8"/>
      <c r="K24" s="119"/>
      <c r="L24" s="7"/>
      <c r="M24" s="13"/>
      <c r="N24" s="7"/>
      <c r="O24" s="8"/>
      <c r="P24" s="8"/>
      <c r="Q24" s="13"/>
      <c r="R24" s="7"/>
      <c r="S24" s="8"/>
      <c r="T24" s="8"/>
      <c r="U24" s="7"/>
      <c r="V24" s="7"/>
      <c r="W24" s="119"/>
      <c r="Y24" s="13"/>
      <c r="AA24" s="8"/>
      <c r="AC24" s="7"/>
      <c r="AD24" s="33"/>
      <c r="AE24" s="8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s="15" customFormat="1" ht="13">
      <c r="A25" s="166"/>
      <c r="B25" s="34"/>
      <c r="C25" s="89">
        <v>8</v>
      </c>
      <c r="D25" s="90" t="s">
        <v>3</v>
      </c>
      <c r="G25" s="18"/>
      <c r="H25" s="18" t="str">
        <f>IFERROR(#REF!/#REF!,"")</f>
        <v/>
      </c>
      <c r="I25" s="18"/>
      <c r="J25" s="18"/>
      <c r="K25" s="118"/>
      <c r="L25" s="16"/>
      <c r="M25" s="108">
        <f>+M19-M21-M23</f>
        <v>7500</v>
      </c>
      <c r="N25" s="16"/>
      <c r="O25" s="18">
        <f>IFERROR(M25/M$11,"")</f>
        <v>0.15</v>
      </c>
      <c r="P25" s="18"/>
      <c r="Q25" s="108">
        <f>+Q19-Q21-Q23</f>
        <v>9900</v>
      </c>
      <c r="R25" s="16"/>
      <c r="S25" s="18">
        <f>IFERROR(Q25/Q$11,"")</f>
        <v>0.14142857142857143</v>
      </c>
      <c r="T25" s="18"/>
      <c r="U25" s="18">
        <f>IFERROR((Q25/M25)-1,"")</f>
        <v>0.32000000000000006</v>
      </c>
      <c r="V25" s="18"/>
      <c r="W25" s="118"/>
      <c r="Y25" s="108">
        <f>+Y19-Y21-Y23</f>
        <v>10500</v>
      </c>
      <c r="AA25" s="18">
        <f>IFERROR(Y25/Y$11,"")</f>
        <v>0.13125000000000001</v>
      </c>
      <c r="AC25" s="18" t="str">
        <f>IFERROR((Y25/#REF!)-1,"")</f>
        <v/>
      </c>
      <c r="AD25" s="35"/>
      <c r="AE25" s="18" t="str">
        <f>IFERROR((Y25/#REF!)-1,"")</f>
        <v/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</row>
    <row r="26" spans="1:47" s="5" customFormat="1" ht="4.5" customHeight="1">
      <c r="A26" s="117"/>
      <c r="B26" s="32"/>
      <c r="C26" s="6"/>
      <c r="D26" s="3"/>
      <c r="G26" s="12"/>
      <c r="H26" s="8"/>
      <c r="I26" s="8"/>
      <c r="K26" s="119"/>
      <c r="L26" s="7"/>
      <c r="M26" s="12"/>
      <c r="N26" s="7"/>
      <c r="O26" s="8"/>
      <c r="P26" s="8"/>
      <c r="Q26" s="12"/>
      <c r="R26" s="7"/>
      <c r="S26" s="8"/>
      <c r="T26" s="8"/>
      <c r="U26" s="7"/>
      <c r="V26" s="7"/>
      <c r="W26" s="119"/>
      <c r="Y26" s="12"/>
      <c r="AA26" s="8"/>
      <c r="AC26" s="7"/>
      <c r="AD26" s="33"/>
      <c r="AE26" s="8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</row>
    <row r="27" spans="1:47" s="5" customFormat="1" ht="17.25" customHeight="1">
      <c r="A27" s="117"/>
      <c r="B27" s="32"/>
      <c r="C27" s="6"/>
      <c r="D27" s="112" t="s">
        <v>18</v>
      </c>
      <c r="G27" s="12"/>
      <c r="H27" s="8"/>
      <c r="I27" s="8"/>
      <c r="K27" s="119"/>
      <c r="L27" s="7"/>
      <c r="M27" s="12"/>
      <c r="N27" s="7"/>
      <c r="O27" s="8"/>
      <c r="P27" s="8"/>
      <c r="Q27" s="12"/>
      <c r="R27" s="7"/>
      <c r="S27" s="8"/>
      <c r="T27" s="8"/>
      <c r="U27" s="7"/>
      <c r="V27" s="7"/>
      <c r="W27" s="119"/>
      <c r="Y27" s="12"/>
      <c r="AA27" s="8"/>
      <c r="AC27" s="7"/>
      <c r="AD27" s="33"/>
      <c r="AE27" s="8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s="5" customFormat="1" ht="3" customHeight="1">
      <c r="A28" s="117"/>
      <c r="B28" s="32"/>
      <c r="C28" s="6"/>
      <c r="G28" s="9"/>
      <c r="H28" s="10"/>
      <c r="I28" s="10"/>
      <c r="K28" s="117"/>
      <c r="M28" s="9"/>
      <c r="O28" s="10"/>
      <c r="P28" s="10"/>
      <c r="Q28" s="9"/>
      <c r="S28" s="10"/>
      <c r="T28" s="10"/>
      <c r="W28" s="117"/>
      <c r="Y28" s="9"/>
      <c r="AA28" s="10"/>
      <c r="AD28" s="33"/>
      <c r="AE28" s="10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</row>
    <row r="29" spans="1:47" s="5" customFormat="1" ht="13">
      <c r="A29" s="117"/>
      <c r="B29" s="32"/>
      <c r="C29" s="93">
        <v>9</v>
      </c>
      <c r="D29" s="96" t="s">
        <v>8</v>
      </c>
      <c r="G29" s="8"/>
      <c r="H29" s="45" t="str">
        <f>IFERROR(#REF!/#REF!,"")</f>
        <v/>
      </c>
      <c r="I29" s="8"/>
      <c r="J29" s="8"/>
      <c r="K29" s="119"/>
      <c r="L29" s="7"/>
      <c r="M29" s="107">
        <v>5000</v>
      </c>
      <c r="N29" s="7"/>
      <c r="O29" s="109"/>
      <c r="P29" s="8"/>
      <c r="Q29" s="107">
        <v>7000</v>
      </c>
      <c r="R29" s="7"/>
      <c r="S29" s="109"/>
      <c r="T29" s="10"/>
      <c r="U29" s="18">
        <f>IFERROR((Q29/M29)-1,"")</f>
        <v>0.39999999999999991</v>
      </c>
      <c r="V29" s="18"/>
      <c r="W29" s="119"/>
      <c r="Y29" s="107">
        <v>8000</v>
      </c>
      <c r="AA29" s="45">
        <f>IFERROR(Y29/Y$11,"")</f>
        <v>0.1</v>
      </c>
      <c r="AB29" s="47"/>
      <c r="AC29" s="109"/>
      <c r="AD29" s="33"/>
      <c r="AE29" s="20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</row>
    <row r="30" spans="1:47" s="5" customFormat="1" ht="3.75" customHeight="1">
      <c r="A30" s="117"/>
      <c r="B30" s="32"/>
      <c r="C30" s="91"/>
      <c r="D30" s="97"/>
      <c r="G30" s="10"/>
      <c r="H30" s="46"/>
      <c r="I30" s="10"/>
      <c r="K30" s="117"/>
      <c r="M30" s="11"/>
      <c r="O30" s="10"/>
      <c r="P30" s="10"/>
      <c r="Q30" s="11"/>
      <c r="S30" s="10"/>
      <c r="T30" s="10"/>
      <c r="W30" s="117"/>
      <c r="Y30" s="11"/>
      <c r="AA30" s="46"/>
      <c r="AB30" s="47"/>
      <c r="AC30" s="10"/>
      <c r="AD30" s="33"/>
      <c r="AE30" s="10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s="5" customFormat="1" ht="13">
      <c r="A31" s="117"/>
      <c r="B31" s="32"/>
      <c r="C31" s="93">
        <v>10</v>
      </c>
      <c r="D31" s="94" t="s">
        <v>38</v>
      </c>
      <c r="G31" s="8"/>
      <c r="H31" s="45" t="str">
        <f>IFERROR(#REF!/#REF!,"")</f>
        <v/>
      </c>
      <c r="I31" s="8"/>
      <c r="J31" s="8"/>
      <c r="K31" s="119"/>
      <c r="L31" s="7"/>
      <c r="M31" s="107"/>
      <c r="N31" s="7"/>
      <c r="O31" s="109"/>
      <c r="P31" s="8"/>
      <c r="Q31" s="107"/>
      <c r="R31" s="7"/>
      <c r="S31" s="109"/>
      <c r="T31" s="10"/>
      <c r="U31" s="18" t="str">
        <f>IFERROR((Q31/M31)-1,"")</f>
        <v/>
      </c>
      <c r="V31" s="18"/>
      <c r="W31" s="119"/>
      <c r="Y31" s="107"/>
      <c r="AA31" s="45">
        <f>IFERROR(Y31/Y$11,"")</f>
        <v>0</v>
      </c>
      <c r="AB31" s="47"/>
      <c r="AC31" s="109"/>
      <c r="AD31" s="33"/>
      <c r="AE31" s="20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</row>
    <row r="32" spans="1:47" s="5" customFormat="1" ht="3.75" customHeight="1">
      <c r="A32" s="117"/>
      <c r="B32" s="32"/>
      <c r="C32" s="91"/>
      <c r="D32" s="97"/>
      <c r="G32" s="10"/>
      <c r="H32" s="46"/>
      <c r="I32" s="10"/>
      <c r="K32" s="117"/>
      <c r="M32" s="11"/>
      <c r="O32" s="10"/>
      <c r="P32" s="10"/>
      <c r="Q32" s="11"/>
      <c r="S32" s="10"/>
      <c r="T32" s="10"/>
      <c r="W32" s="117"/>
      <c r="Y32" s="11"/>
      <c r="AA32" s="46"/>
      <c r="AB32" s="47"/>
      <c r="AC32" s="10"/>
      <c r="AD32" s="33"/>
      <c r="AE32" s="10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</row>
    <row r="33" spans="1:47" s="5" customFormat="1" ht="13">
      <c r="A33" s="117"/>
      <c r="B33" s="32"/>
      <c r="C33" s="93">
        <v>11</v>
      </c>
      <c r="D33" s="96" t="s">
        <v>5</v>
      </c>
      <c r="G33" s="8"/>
      <c r="H33" s="45" t="str">
        <f>IFERROR(#REF!/#REF!,"")</f>
        <v/>
      </c>
      <c r="I33" s="8"/>
      <c r="J33" s="8"/>
      <c r="K33" s="119"/>
      <c r="L33" s="7"/>
      <c r="M33" s="107">
        <v>25000</v>
      </c>
      <c r="N33" s="7"/>
      <c r="O33" s="109"/>
      <c r="P33" s="8"/>
      <c r="Q33" s="107">
        <v>35000</v>
      </c>
      <c r="R33" s="7"/>
      <c r="S33" s="109"/>
      <c r="T33" s="10"/>
      <c r="U33" s="18">
        <f>IFERROR((Q33/M33)-1,"")</f>
        <v>0.39999999999999991</v>
      </c>
      <c r="V33" s="18"/>
      <c r="W33" s="119"/>
      <c r="Y33" s="107">
        <v>50000</v>
      </c>
      <c r="AA33" s="45">
        <f>IFERROR(Y33/Y$11,"")</f>
        <v>0.625</v>
      </c>
      <c r="AB33" s="47"/>
      <c r="AC33" s="109"/>
      <c r="AD33" s="33"/>
      <c r="AE33" s="20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s="5" customFormat="1" ht="3.75" customHeight="1">
      <c r="A34" s="117"/>
      <c r="B34" s="32"/>
      <c r="C34" s="91"/>
      <c r="D34" s="97"/>
      <c r="G34" s="8"/>
      <c r="H34" s="46"/>
      <c r="I34" s="8"/>
      <c r="K34" s="117"/>
      <c r="M34" s="11"/>
      <c r="O34" s="10"/>
      <c r="P34" s="10"/>
      <c r="Q34" s="11"/>
      <c r="S34" s="10"/>
      <c r="T34" s="10"/>
      <c r="W34" s="117"/>
      <c r="Y34" s="11"/>
      <c r="AA34" s="46"/>
      <c r="AB34" s="47"/>
      <c r="AC34" s="10"/>
      <c r="AD34" s="33"/>
      <c r="AE34" s="10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s="5" customFormat="1" ht="13">
      <c r="A35" s="117"/>
      <c r="B35" s="32"/>
      <c r="C35" s="93">
        <v>12</v>
      </c>
      <c r="D35" s="94" t="s">
        <v>39</v>
      </c>
      <c r="G35" s="8"/>
      <c r="H35" s="45" t="str">
        <f>IFERROR(#REF!/#REF!,"")</f>
        <v/>
      </c>
      <c r="I35" s="8"/>
      <c r="J35" s="18"/>
      <c r="K35" s="119"/>
      <c r="L35" s="7"/>
      <c r="M35" s="107">
        <v>5000</v>
      </c>
      <c r="N35" s="7"/>
      <c r="O35" s="109"/>
      <c r="P35" s="8"/>
      <c r="Q35" s="107">
        <v>7000</v>
      </c>
      <c r="R35" s="7"/>
      <c r="S35" s="109"/>
      <c r="T35" s="10"/>
      <c r="U35" s="18">
        <f>IFERROR((Q35/M35)-1,"")</f>
        <v>0.39999999999999991</v>
      </c>
      <c r="V35" s="18"/>
      <c r="W35" s="119"/>
      <c r="Y35" s="107">
        <v>8000</v>
      </c>
      <c r="AA35" s="45">
        <f>IFERROR(Y35/Y$11,"")</f>
        <v>0.1</v>
      </c>
      <c r="AB35" s="47"/>
      <c r="AC35" s="109"/>
      <c r="AD35" s="33"/>
      <c r="AE35" s="20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</row>
    <row r="36" spans="1:47" s="5" customFormat="1" ht="3.75" customHeight="1">
      <c r="A36" s="117"/>
      <c r="B36" s="32"/>
      <c r="C36" s="91"/>
      <c r="D36" s="97"/>
      <c r="G36" s="8"/>
      <c r="H36" s="46"/>
      <c r="I36" s="8"/>
      <c r="K36" s="117"/>
      <c r="M36" s="11"/>
      <c r="O36" s="10"/>
      <c r="Q36" s="11"/>
      <c r="S36" s="10"/>
      <c r="T36" s="10"/>
      <c r="W36" s="117"/>
      <c r="Y36" s="11"/>
      <c r="AA36" s="46"/>
      <c r="AB36" s="47"/>
      <c r="AC36" s="10"/>
      <c r="AD36" s="33"/>
      <c r="AE36" s="10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</row>
    <row r="37" spans="1:47" s="5" customFormat="1" ht="13">
      <c r="A37" s="117"/>
      <c r="B37" s="32"/>
      <c r="C37" s="93">
        <v>13</v>
      </c>
      <c r="D37" s="96" t="s">
        <v>183</v>
      </c>
      <c r="G37" s="8"/>
      <c r="H37" s="45" t="str">
        <f>IFERROR(#REF!/#REF!,"")</f>
        <v/>
      </c>
      <c r="I37" s="8"/>
      <c r="J37" s="8"/>
      <c r="K37" s="119"/>
      <c r="L37" s="7"/>
      <c r="M37" s="107"/>
      <c r="N37" s="7"/>
      <c r="O37" s="109"/>
      <c r="Q37" s="107"/>
      <c r="R37" s="7"/>
      <c r="S37" s="109"/>
      <c r="T37" s="10"/>
      <c r="U37" s="18" t="str">
        <f>IFERROR((Q37/M37)-1,"")</f>
        <v/>
      </c>
      <c r="V37" s="18"/>
      <c r="W37" s="119"/>
      <c r="Y37" s="107"/>
      <c r="AA37" s="45">
        <f>IFERROR(Y37/Y$11,"")</f>
        <v>0</v>
      </c>
      <c r="AB37" s="47"/>
      <c r="AC37" s="109"/>
      <c r="AD37" s="33"/>
      <c r="AE37" s="20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</row>
    <row r="38" spans="1:47" s="5" customFormat="1" ht="3" customHeight="1">
      <c r="A38" s="117"/>
      <c r="B38" s="32"/>
      <c r="C38" s="91"/>
      <c r="D38" s="97"/>
      <c r="G38" s="8"/>
      <c r="H38" s="46"/>
      <c r="I38" s="8"/>
      <c r="J38" s="8"/>
      <c r="K38" s="119"/>
      <c r="L38" s="7"/>
      <c r="M38" s="11"/>
      <c r="O38" s="10"/>
      <c r="Q38" s="11"/>
      <c r="R38" s="7"/>
      <c r="S38" s="10"/>
      <c r="T38" s="10"/>
      <c r="U38" s="18"/>
      <c r="V38" s="18"/>
      <c r="W38" s="119"/>
      <c r="Y38" s="24"/>
      <c r="AA38" s="46"/>
      <c r="AB38" s="47"/>
      <c r="AC38" s="10"/>
      <c r="AD38" s="33"/>
      <c r="AE38" s="10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</row>
    <row r="39" spans="1:47" s="5" customFormat="1" ht="13">
      <c r="A39" s="117"/>
      <c r="B39" s="32"/>
      <c r="C39" s="93">
        <v>14</v>
      </c>
      <c r="D39" s="96" t="s">
        <v>184</v>
      </c>
      <c r="G39" s="8"/>
      <c r="H39" s="45" t="str">
        <f>IFERROR(#REF!/#REF!,"")</f>
        <v/>
      </c>
      <c r="I39" s="8"/>
      <c r="J39" s="8"/>
      <c r="K39" s="119"/>
      <c r="L39" s="7"/>
      <c r="M39" s="107"/>
      <c r="N39" s="7"/>
      <c r="O39" s="109"/>
      <c r="Q39" s="107"/>
      <c r="R39" s="7"/>
      <c r="S39" s="109"/>
      <c r="T39" s="10"/>
      <c r="U39" s="18" t="str">
        <f>IFERROR((Q39/M39)-1,"")</f>
        <v/>
      </c>
      <c r="V39" s="18"/>
      <c r="W39" s="119"/>
      <c r="Y39" s="107"/>
      <c r="AA39" s="45">
        <f>IFERROR(Y39/Y$11,"")</f>
        <v>0</v>
      </c>
      <c r="AB39" s="47"/>
      <c r="AC39" s="109"/>
      <c r="AD39" s="33"/>
      <c r="AE39" s="20"/>
      <c r="AF39" s="180" t="s">
        <v>241</v>
      </c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</row>
    <row r="40" spans="1:47" s="5" customFormat="1" ht="3" customHeight="1">
      <c r="A40" s="117"/>
      <c r="B40" s="32"/>
      <c r="C40" s="91"/>
      <c r="D40" s="97"/>
      <c r="G40" s="8"/>
      <c r="H40" s="46"/>
      <c r="I40" s="8"/>
      <c r="K40" s="117"/>
      <c r="M40" s="11"/>
      <c r="O40" s="10"/>
      <c r="Q40" s="11"/>
      <c r="S40" s="10"/>
      <c r="T40" s="10"/>
      <c r="W40" s="117"/>
      <c r="Y40" s="11"/>
      <c r="AA40" s="46"/>
      <c r="AB40" s="47"/>
      <c r="AC40" s="47"/>
      <c r="AD40" s="33"/>
      <c r="AE40" s="10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</row>
    <row r="41" spans="1:47" s="15" customFormat="1" ht="13">
      <c r="A41" s="166"/>
      <c r="B41" s="34"/>
      <c r="C41" s="89">
        <v>15</v>
      </c>
      <c r="D41" s="98" t="s">
        <v>144</v>
      </c>
      <c r="G41" s="18"/>
      <c r="H41" s="45" t="str">
        <f>IFERROR(#REF!/#REF!,"")</f>
        <v/>
      </c>
      <c r="I41" s="18"/>
      <c r="J41" s="18"/>
      <c r="K41" s="118"/>
      <c r="L41" s="16"/>
      <c r="M41" s="108">
        <f>+M31+M33-M35</f>
        <v>20000</v>
      </c>
      <c r="N41" s="16"/>
      <c r="O41" s="18">
        <f>IFERROR(M41/M$11,"")</f>
        <v>0.4</v>
      </c>
      <c r="P41" s="18"/>
      <c r="Q41" s="108">
        <f>+Q31+Q33-Q35</f>
        <v>28000</v>
      </c>
      <c r="R41" s="16"/>
      <c r="S41" s="18">
        <f>IFERROR(Q41/Q$11,"")</f>
        <v>0.4</v>
      </c>
      <c r="T41" s="18"/>
      <c r="U41" s="18">
        <f>IFERROR((Q41/M41)-1,"")</f>
        <v>0.39999999999999991</v>
      </c>
      <c r="V41" s="18"/>
      <c r="W41" s="118"/>
      <c r="Y41" s="108">
        <f>+Y31+Y33-Y35</f>
        <v>42000</v>
      </c>
      <c r="AA41" s="45">
        <f>IFERROR(Y41/Y$11,"")</f>
        <v>0.52500000000000002</v>
      </c>
      <c r="AB41" s="48"/>
      <c r="AC41" s="45" t="str">
        <f>IFERROR((Y41/#REF!)-1,"")</f>
        <v/>
      </c>
      <c r="AD41" s="35"/>
      <c r="AE41" s="18">
        <f>IFERROR((AA41/O41)-1,"")</f>
        <v>0.3125</v>
      </c>
      <c r="AF41" s="181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</row>
    <row r="42" spans="1:47" s="5" customFormat="1" ht="3" customHeight="1">
      <c r="A42" s="117"/>
      <c r="B42" s="32"/>
      <c r="C42" s="6"/>
      <c r="G42" s="8"/>
      <c r="H42" s="10"/>
      <c r="I42" s="8"/>
      <c r="K42" s="117"/>
      <c r="M42" s="11"/>
      <c r="O42" s="10"/>
      <c r="Q42" s="11"/>
      <c r="S42" s="10"/>
      <c r="T42" s="10"/>
      <c r="W42" s="117"/>
      <c r="Y42" s="11"/>
      <c r="AA42" s="10"/>
      <c r="AD42" s="33"/>
      <c r="AE42" s="10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s="5" customFormat="1" ht="17.25" customHeight="1">
      <c r="A43" s="117"/>
      <c r="B43" s="32"/>
      <c r="C43" s="6"/>
      <c r="D43" s="111" t="s">
        <v>141</v>
      </c>
      <c r="G43" s="12"/>
      <c r="H43" s="8"/>
      <c r="I43" s="8"/>
      <c r="K43" s="119"/>
      <c r="L43" s="7"/>
      <c r="M43" s="12"/>
      <c r="N43" s="7"/>
      <c r="O43" s="8"/>
      <c r="P43" s="8"/>
      <c r="Q43" s="12"/>
      <c r="R43" s="7"/>
      <c r="S43" s="8"/>
      <c r="T43" s="8"/>
      <c r="U43" s="7"/>
      <c r="V43" s="7"/>
      <c r="W43" s="119"/>
      <c r="Y43" s="12"/>
      <c r="AA43" s="8"/>
      <c r="AC43" s="7"/>
      <c r="AD43" s="33"/>
      <c r="AE43" s="8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</row>
    <row r="44" spans="1:47" s="5" customFormat="1" ht="3.75" customHeight="1">
      <c r="A44" s="117"/>
      <c r="B44" s="32"/>
      <c r="C44" s="6"/>
      <c r="G44" s="10"/>
      <c r="H44" s="25"/>
      <c r="I44" s="10"/>
      <c r="K44" s="117"/>
      <c r="M44" s="11"/>
      <c r="O44" s="10"/>
      <c r="P44" s="10"/>
      <c r="Q44" s="11"/>
      <c r="S44" s="10"/>
      <c r="T44" s="10"/>
      <c r="W44" s="117"/>
      <c r="Y44" s="11"/>
      <c r="AA44" s="25"/>
      <c r="AD44" s="33"/>
      <c r="AE44" s="25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</row>
    <row r="45" spans="1:47" s="5" customFormat="1" ht="13">
      <c r="A45" s="117"/>
      <c r="B45" s="32"/>
      <c r="C45" s="93">
        <v>16</v>
      </c>
      <c r="D45" s="94" t="s">
        <v>40</v>
      </c>
      <c r="G45" s="8"/>
      <c r="H45" s="49" t="str">
        <f>IFERROR(#REF!/#REF!,"")</f>
        <v/>
      </c>
      <c r="I45" s="8"/>
      <c r="J45" s="8"/>
      <c r="K45" s="119"/>
      <c r="L45" s="7"/>
      <c r="M45" s="107">
        <v>5000</v>
      </c>
      <c r="N45" s="7"/>
      <c r="O45" s="18">
        <f>IFERROR(M45/M$11,"")</f>
        <v>0.1</v>
      </c>
      <c r="P45" s="8"/>
      <c r="Q45" s="107">
        <v>7000</v>
      </c>
      <c r="R45" s="7"/>
      <c r="S45" s="18">
        <f>IFERROR(Q45/Q$11,"")</f>
        <v>0.1</v>
      </c>
      <c r="T45" s="10"/>
      <c r="U45" s="18">
        <f>IFERROR((Q45/M45)-1,"")</f>
        <v>0.39999999999999991</v>
      </c>
      <c r="V45" s="18"/>
      <c r="W45" s="119"/>
      <c r="Y45" s="107">
        <v>8000</v>
      </c>
      <c r="AA45" s="18">
        <f>IFERROR(Y45/Y$11,"")</f>
        <v>0.1</v>
      </c>
      <c r="AC45" s="18" t="str">
        <f>IFERROR((Y45/#REF!)-1,"")</f>
        <v/>
      </c>
      <c r="AD45" s="33"/>
      <c r="AE45" s="18" t="str">
        <f>IFERROR((Y45/#REF!)-1,"")</f>
        <v/>
      </c>
      <c r="AF45" s="180" t="s">
        <v>242</v>
      </c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</row>
    <row r="46" spans="1:47" s="5" customFormat="1" ht="3.75" customHeight="1">
      <c r="A46" s="117"/>
      <c r="B46" s="32"/>
      <c r="C46" s="91"/>
      <c r="D46" s="95"/>
      <c r="G46" s="10"/>
      <c r="H46" s="10"/>
      <c r="I46" s="10"/>
      <c r="K46" s="117"/>
      <c r="M46" s="11"/>
      <c r="O46" s="10"/>
      <c r="P46" s="10"/>
      <c r="Q46" s="11"/>
      <c r="S46" s="10"/>
      <c r="T46" s="10"/>
      <c r="W46" s="117"/>
      <c r="Y46" s="11"/>
      <c r="AA46" s="10"/>
      <c r="AD46" s="33"/>
      <c r="AE46" s="10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</row>
    <row r="47" spans="1:47" s="5" customFormat="1" ht="13">
      <c r="A47" s="117"/>
      <c r="B47" s="32"/>
      <c r="C47" s="93">
        <v>17</v>
      </c>
      <c r="D47" s="94" t="s">
        <v>14</v>
      </c>
      <c r="G47" s="8"/>
      <c r="H47" s="109"/>
      <c r="I47" s="8"/>
      <c r="J47" s="8"/>
      <c r="K47" s="119"/>
      <c r="L47" s="7"/>
      <c r="M47" s="107"/>
      <c r="N47" s="7"/>
      <c r="O47" s="109"/>
      <c r="P47" s="8"/>
      <c r="Q47" s="107"/>
      <c r="R47" s="7"/>
      <c r="S47" s="109"/>
      <c r="T47" s="10"/>
      <c r="U47" s="18" t="str">
        <f>IFERROR((Q47/M47)-1,"")</f>
        <v/>
      </c>
      <c r="V47" s="18"/>
      <c r="W47" s="119"/>
      <c r="Y47" s="107"/>
      <c r="AA47" s="109"/>
      <c r="AC47" s="18" t="str">
        <f>IFERROR((Y47/#REF!)-1,"")</f>
        <v/>
      </c>
      <c r="AD47" s="33"/>
      <c r="AE47" s="20"/>
      <c r="AF47" s="117" t="s">
        <v>243</v>
      </c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</row>
    <row r="48" spans="1:47" s="5" customFormat="1" ht="3.75" customHeight="1">
      <c r="A48" s="117"/>
      <c r="B48" s="32"/>
      <c r="C48" s="91"/>
      <c r="D48" s="95"/>
      <c r="G48" s="8"/>
      <c r="H48" s="10"/>
      <c r="I48" s="8"/>
      <c r="K48" s="117"/>
      <c r="M48" s="9"/>
      <c r="O48" s="10"/>
      <c r="Q48" s="9"/>
      <c r="S48" s="10"/>
      <c r="T48" s="10"/>
      <c r="W48" s="117"/>
      <c r="Y48" s="9"/>
      <c r="AA48" s="10"/>
      <c r="AD48" s="33"/>
      <c r="AE48" s="10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</row>
    <row r="49" spans="1:47" s="5" customFormat="1" ht="13">
      <c r="A49" s="117"/>
      <c r="B49" s="32"/>
      <c r="C49" s="93">
        <v>18</v>
      </c>
      <c r="D49" s="94" t="s">
        <v>15</v>
      </c>
      <c r="G49" s="57"/>
      <c r="H49" s="110"/>
      <c r="I49" s="57"/>
      <c r="J49" s="183"/>
      <c r="K49" s="185"/>
      <c r="L49" s="186"/>
      <c r="M49" s="182" t="str">
        <f>IFERROR(+M25/M47,"")</f>
        <v/>
      </c>
      <c r="N49" s="186"/>
      <c r="O49" s="184"/>
      <c r="P49" s="183"/>
      <c r="Q49" s="182"/>
      <c r="R49" s="56"/>
      <c r="S49" s="110"/>
      <c r="T49" s="58"/>
      <c r="U49" s="59" t="str">
        <f>IFERROR((Q49/M49)-1,"")</f>
        <v/>
      </c>
      <c r="V49" s="59"/>
      <c r="W49" s="120"/>
      <c r="X49" s="60"/>
      <c r="Y49" s="182"/>
      <c r="AA49" s="109"/>
      <c r="AC49" s="18" t="str">
        <f>IFERROR((Y49/#REF!)-1,"")</f>
        <v/>
      </c>
      <c r="AD49" s="33"/>
      <c r="AE49" s="20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</row>
    <row r="50" spans="1:47" s="5" customFormat="1" ht="3.75" customHeight="1">
      <c r="A50" s="117"/>
      <c r="B50" s="32"/>
      <c r="C50" s="6"/>
      <c r="G50" s="8"/>
      <c r="H50" s="10"/>
      <c r="I50" s="8"/>
      <c r="K50" s="117"/>
      <c r="M50" s="9"/>
      <c r="O50" s="10"/>
      <c r="Q50" s="9"/>
      <c r="S50" s="10"/>
      <c r="T50" s="10"/>
      <c r="W50" s="117"/>
      <c r="Y50" s="9"/>
      <c r="AA50" s="10"/>
      <c r="AD50" s="33"/>
      <c r="AE50" s="10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</row>
    <row r="51" spans="1:47" s="5" customFormat="1" ht="17.25" customHeight="1">
      <c r="A51" s="117"/>
      <c r="B51" s="32"/>
      <c r="C51" s="6"/>
      <c r="D51" s="111" t="s">
        <v>142</v>
      </c>
      <c r="G51" s="8"/>
      <c r="H51" s="8"/>
      <c r="I51" s="8"/>
      <c r="K51" s="119"/>
      <c r="L51" s="7"/>
      <c r="M51" s="12"/>
      <c r="N51" s="7"/>
      <c r="O51" s="8"/>
      <c r="P51" s="8"/>
      <c r="Q51" s="12"/>
      <c r="R51" s="7"/>
      <c r="S51" s="8"/>
      <c r="T51" s="8"/>
      <c r="U51" s="7"/>
      <c r="V51" s="7"/>
      <c r="W51" s="119"/>
      <c r="Y51" s="12"/>
      <c r="AA51" s="8"/>
      <c r="AC51" s="7"/>
      <c r="AD51" s="33"/>
      <c r="AE51" s="8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</row>
    <row r="52" spans="1:47" s="5" customFormat="1" ht="3" customHeight="1">
      <c r="A52" s="117"/>
      <c r="B52" s="32"/>
      <c r="C52" s="6"/>
      <c r="G52" s="10"/>
      <c r="H52" s="10"/>
      <c r="I52" s="10"/>
      <c r="K52" s="117"/>
      <c r="M52" s="9"/>
      <c r="O52" s="10"/>
      <c r="P52" s="10"/>
      <c r="Q52" s="9"/>
      <c r="S52" s="10"/>
      <c r="T52" s="10"/>
      <c r="W52" s="117"/>
      <c r="Y52" s="9"/>
      <c r="AA52" s="10"/>
      <c r="AD52" s="33"/>
      <c r="AE52" s="10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</row>
    <row r="53" spans="1:47" s="5" customFormat="1" ht="13">
      <c r="A53" s="117"/>
      <c r="B53" s="32"/>
      <c r="C53" s="93">
        <v>19</v>
      </c>
      <c r="D53" s="94" t="s">
        <v>185</v>
      </c>
      <c r="G53" s="8"/>
      <c r="H53" s="18" t="str">
        <f>IFERROR(#REF!/#REF!,"")</f>
        <v/>
      </c>
      <c r="I53" s="8"/>
      <c r="J53" s="8"/>
      <c r="K53" s="119"/>
      <c r="L53" s="7"/>
      <c r="M53" s="107">
        <v>45000</v>
      </c>
      <c r="N53" s="7"/>
      <c r="O53" s="18">
        <f>IFERROR(M53/M$11,"")</f>
        <v>0.9</v>
      </c>
      <c r="P53" s="8"/>
      <c r="Q53" s="107">
        <v>60000</v>
      </c>
      <c r="R53" s="7"/>
      <c r="S53" s="18">
        <f>IFERROR(Q53/Q$11,"")</f>
        <v>0.8571428571428571</v>
      </c>
      <c r="T53" s="10"/>
      <c r="U53" s="18">
        <f>IFERROR((Q53/M53)-1,"")</f>
        <v>0.33333333333333326</v>
      </c>
      <c r="V53" s="18"/>
      <c r="W53" s="119"/>
      <c r="Y53" s="107">
        <v>70000</v>
      </c>
      <c r="AA53" s="18">
        <f>IFERROR(Y53/Y$11,"")</f>
        <v>0.875</v>
      </c>
      <c r="AC53" s="18" t="str">
        <f>IFERROR((Y53/#REF!)-1,"")</f>
        <v/>
      </c>
      <c r="AD53" s="33"/>
      <c r="AE53" s="18" t="str">
        <f>IFERROR((Y53/#REF!)-1,"")</f>
        <v/>
      </c>
      <c r="AF53" s="180" t="s">
        <v>244</v>
      </c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</row>
    <row r="54" spans="1:47" s="5" customFormat="1" ht="3.75" customHeight="1">
      <c r="A54" s="117"/>
      <c r="B54" s="32"/>
      <c r="C54" s="91"/>
      <c r="D54" s="95"/>
      <c r="G54" s="10"/>
      <c r="H54" s="10"/>
      <c r="I54" s="10"/>
      <c r="K54" s="117"/>
      <c r="M54" s="11"/>
      <c r="O54" s="10"/>
      <c r="P54" s="10"/>
      <c r="Q54" s="11"/>
      <c r="S54" s="10"/>
      <c r="T54" s="10"/>
      <c r="W54" s="117"/>
      <c r="Y54" s="11"/>
      <c r="AA54" s="10"/>
      <c r="AD54" s="33"/>
      <c r="AE54" s="10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</row>
    <row r="55" spans="1:47" s="5" customFormat="1" ht="13">
      <c r="A55" s="117"/>
      <c r="B55" s="32"/>
      <c r="C55" s="93">
        <v>20</v>
      </c>
      <c r="D55" s="94" t="s">
        <v>186</v>
      </c>
      <c r="G55" s="8"/>
      <c r="H55" s="18" t="str">
        <f>IFERROR(#REF!/#REF!,"")</f>
        <v/>
      </c>
      <c r="I55" s="8"/>
      <c r="J55" s="8"/>
      <c r="K55" s="119"/>
      <c r="L55" s="7"/>
      <c r="M55" s="107">
        <v>5000</v>
      </c>
      <c r="N55" s="7"/>
      <c r="O55" s="18">
        <f>IFERROR(M55/M$11,"")</f>
        <v>0.1</v>
      </c>
      <c r="P55" s="8"/>
      <c r="Q55" s="107">
        <v>10000</v>
      </c>
      <c r="R55" s="7"/>
      <c r="S55" s="18">
        <f>IFERROR(Q55/Q$11,"")</f>
        <v>0.14285714285714285</v>
      </c>
      <c r="T55" s="10"/>
      <c r="U55" s="18">
        <f>IFERROR((Q55/M55)-1,"")</f>
        <v>1</v>
      </c>
      <c r="V55" s="18"/>
      <c r="W55" s="119"/>
      <c r="Y55" s="107">
        <v>10000</v>
      </c>
      <c r="AA55" s="18">
        <f>IFERROR(Y55/Y$11,"")</f>
        <v>0.125</v>
      </c>
      <c r="AC55" s="18" t="str">
        <f>IFERROR((Y55/#REF!)-1,"")</f>
        <v/>
      </c>
      <c r="AD55" s="33"/>
      <c r="AE55" s="18" t="str">
        <f>IFERROR((Y55/#REF!)-1,"")</f>
        <v/>
      </c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</row>
    <row r="56" spans="1:47" s="5" customFormat="1" ht="3.75" customHeight="1">
      <c r="A56" s="117"/>
      <c r="B56" s="32"/>
      <c r="C56" s="91"/>
      <c r="D56" s="95"/>
      <c r="G56" s="10"/>
      <c r="H56" s="10"/>
      <c r="I56" s="10"/>
      <c r="K56" s="117"/>
      <c r="M56" s="11"/>
      <c r="O56" s="10"/>
      <c r="P56" s="10"/>
      <c r="Q56" s="11"/>
      <c r="S56" s="10"/>
      <c r="T56" s="10"/>
      <c r="W56" s="117"/>
      <c r="Y56" s="11"/>
      <c r="AA56" s="10"/>
      <c r="AD56" s="33"/>
      <c r="AE56" s="10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</row>
    <row r="57" spans="1:47" s="5" customFormat="1" ht="13">
      <c r="A57" s="117"/>
      <c r="B57" s="32"/>
      <c r="C57" s="93">
        <v>21</v>
      </c>
      <c r="D57" s="94" t="s">
        <v>9</v>
      </c>
      <c r="G57" s="8"/>
      <c r="H57" s="109"/>
      <c r="I57" s="8"/>
      <c r="J57" s="8"/>
      <c r="K57" s="119"/>
      <c r="L57" s="7"/>
      <c r="M57" s="107">
        <v>2</v>
      </c>
      <c r="N57" s="7"/>
      <c r="O57" s="109"/>
      <c r="P57" s="8"/>
      <c r="Q57" s="107">
        <v>3</v>
      </c>
      <c r="R57" s="7"/>
      <c r="S57" s="109"/>
      <c r="T57" s="10"/>
      <c r="U57" s="18">
        <f>IFERROR((Q57/M57)-1,"")</f>
        <v>0.5</v>
      </c>
      <c r="V57" s="18"/>
      <c r="W57" s="119"/>
      <c r="Y57" s="107">
        <v>4</v>
      </c>
      <c r="AA57" s="109"/>
      <c r="AC57" s="18" t="str">
        <f>IFERROR((Y57/#REF!)-1,"")</f>
        <v/>
      </c>
      <c r="AD57" s="33"/>
      <c r="AE57" s="20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</row>
    <row r="58" spans="1:47" s="5" customFormat="1" ht="3.75" customHeight="1">
      <c r="A58" s="117"/>
      <c r="B58" s="32"/>
      <c r="C58" s="6"/>
      <c r="G58" s="8"/>
      <c r="H58" s="10"/>
      <c r="I58" s="8"/>
      <c r="K58" s="117"/>
      <c r="M58" s="9"/>
      <c r="O58" s="10"/>
      <c r="Q58" s="9"/>
      <c r="S58" s="10"/>
      <c r="T58" s="10"/>
      <c r="W58" s="117"/>
      <c r="Y58" s="9"/>
      <c r="AA58" s="10"/>
      <c r="AD58" s="33"/>
      <c r="AE58" s="10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</row>
    <row r="59" spans="1:47" s="5" customFormat="1" ht="17.25" customHeight="1">
      <c r="A59" s="117"/>
      <c r="B59" s="32"/>
      <c r="C59" s="6"/>
      <c r="D59" s="113" t="s">
        <v>143</v>
      </c>
      <c r="G59" s="8"/>
      <c r="H59" s="8"/>
      <c r="I59" s="8"/>
      <c r="K59" s="119"/>
      <c r="L59" s="7"/>
      <c r="M59" s="12"/>
      <c r="N59" s="7"/>
      <c r="O59" s="8"/>
      <c r="P59" s="8"/>
      <c r="Q59" s="12"/>
      <c r="R59" s="7"/>
      <c r="S59" s="8"/>
      <c r="T59" s="8"/>
      <c r="U59" s="7"/>
      <c r="V59" s="7"/>
      <c r="W59" s="119"/>
      <c r="Y59" s="12"/>
      <c r="AA59" s="8"/>
      <c r="AC59" s="7"/>
      <c r="AD59" s="33"/>
      <c r="AE59" s="8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</row>
    <row r="60" spans="1:47" s="5" customFormat="1" ht="3" customHeight="1">
      <c r="A60" s="117"/>
      <c r="B60" s="32"/>
      <c r="C60" s="6"/>
      <c r="G60" s="10"/>
      <c r="H60" s="10"/>
      <c r="I60" s="10"/>
      <c r="K60" s="117"/>
      <c r="M60" s="9"/>
      <c r="O60" s="10"/>
      <c r="P60" s="10"/>
      <c r="Q60" s="9"/>
      <c r="S60" s="10"/>
      <c r="T60" s="10"/>
      <c r="W60" s="117"/>
      <c r="Y60" s="9"/>
      <c r="AA60" s="10"/>
      <c r="AD60" s="33"/>
      <c r="AE60" s="10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</row>
    <row r="61" spans="1:47" s="5" customFormat="1" ht="13">
      <c r="A61" s="117"/>
      <c r="B61" s="32"/>
      <c r="C61" s="93">
        <v>22</v>
      </c>
      <c r="D61" s="94" t="s">
        <v>41</v>
      </c>
      <c r="G61" s="8"/>
      <c r="H61" s="18" t="str">
        <f>IFERROR(#REF!/#REF!,"")</f>
        <v/>
      </c>
      <c r="I61" s="8"/>
      <c r="J61" s="8"/>
      <c r="K61" s="119"/>
      <c r="L61" s="7"/>
      <c r="M61" s="108">
        <f>+M31</f>
        <v>0</v>
      </c>
      <c r="N61" s="7"/>
      <c r="O61" s="109"/>
      <c r="P61" s="8"/>
      <c r="Q61" s="108">
        <f>+Q31</f>
        <v>0</v>
      </c>
      <c r="R61" s="7"/>
      <c r="S61" s="109"/>
      <c r="T61" s="10"/>
      <c r="U61" s="18" t="str">
        <f>IFERROR((Q61/M61)-1,"")</f>
        <v/>
      </c>
      <c r="V61" s="18"/>
      <c r="W61" s="119"/>
      <c r="Y61" s="108">
        <f>+Y31</f>
        <v>0</v>
      </c>
      <c r="AA61" s="18">
        <f>IFERROR(Y61/Y$11,"")</f>
        <v>0</v>
      </c>
      <c r="AC61" s="18" t="str">
        <f>IFERROR((Y61/#REF!)-1,"")</f>
        <v/>
      </c>
      <c r="AD61" s="33"/>
      <c r="AE61" s="20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</row>
    <row r="62" spans="1:47" s="5" customFormat="1" ht="3" customHeight="1">
      <c r="A62" s="117"/>
      <c r="B62" s="32"/>
      <c r="C62" s="91"/>
      <c r="D62" s="95"/>
      <c r="G62" s="8"/>
      <c r="H62" s="10"/>
      <c r="I62" s="8"/>
      <c r="K62" s="117"/>
      <c r="M62" s="11"/>
      <c r="O62" s="10"/>
      <c r="P62" s="10"/>
      <c r="Q62" s="11"/>
      <c r="S62" s="10"/>
      <c r="T62" s="10"/>
      <c r="W62" s="117"/>
      <c r="Y62" s="11"/>
      <c r="AA62" s="10"/>
      <c r="AD62" s="33"/>
      <c r="AE62" s="10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</row>
    <row r="63" spans="1:47" s="5" customFormat="1" ht="13">
      <c r="A63" s="117"/>
      <c r="B63" s="32"/>
      <c r="C63" s="93">
        <v>23</v>
      </c>
      <c r="D63" s="94" t="s">
        <v>42</v>
      </c>
      <c r="G63" s="8"/>
      <c r="H63" s="18" t="str">
        <f>IFERROR(#REF!/#REF!,"")</f>
        <v/>
      </c>
      <c r="I63" s="8"/>
      <c r="J63" s="8"/>
      <c r="K63" s="119"/>
      <c r="L63" s="7"/>
      <c r="M63" s="107"/>
      <c r="N63" s="7"/>
      <c r="O63" s="109"/>
      <c r="P63" s="8"/>
      <c r="Q63" s="107"/>
      <c r="R63" s="7"/>
      <c r="S63" s="109"/>
      <c r="T63" s="10"/>
      <c r="U63" s="18" t="str">
        <f>IFERROR((Q63/M63)-1,"")</f>
        <v/>
      </c>
      <c r="V63" s="18"/>
      <c r="W63" s="119"/>
      <c r="Y63" s="107"/>
      <c r="AA63" s="18">
        <f>IFERROR(Y63/Y$11,"")</f>
        <v>0</v>
      </c>
      <c r="AC63" s="18" t="str">
        <f>IFERROR((Y63/#REF!)-1,"")</f>
        <v/>
      </c>
      <c r="AD63" s="33"/>
      <c r="AE63" s="20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</row>
    <row r="64" spans="1:47" s="5" customFormat="1" ht="3" customHeight="1">
      <c r="A64" s="117"/>
      <c r="B64" s="32"/>
      <c r="C64" s="91"/>
      <c r="D64" s="95"/>
      <c r="G64" s="8"/>
      <c r="H64" s="10"/>
      <c r="I64" s="8"/>
      <c r="K64" s="117"/>
      <c r="M64" s="11"/>
      <c r="O64" s="10"/>
      <c r="P64" s="10"/>
      <c r="Q64" s="11"/>
      <c r="S64" s="10"/>
      <c r="T64" s="10"/>
      <c r="W64" s="117"/>
      <c r="Y64" s="11"/>
      <c r="AA64" s="10"/>
      <c r="AD64" s="33"/>
      <c r="AE64" s="10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</row>
    <row r="65" spans="1:47" s="5" customFormat="1" ht="13">
      <c r="A65" s="117"/>
      <c r="B65" s="32"/>
      <c r="C65" s="93">
        <v>24</v>
      </c>
      <c r="D65" s="94" t="s">
        <v>43</v>
      </c>
      <c r="G65" s="8"/>
      <c r="H65" s="18" t="str">
        <f>IFERROR(#REF!/#REF!,"")</f>
        <v/>
      </c>
      <c r="I65" s="8"/>
      <c r="J65" s="8"/>
      <c r="K65" s="119"/>
      <c r="L65" s="7"/>
      <c r="M65" s="107"/>
      <c r="N65" s="7"/>
      <c r="O65" s="109"/>
      <c r="P65" s="8"/>
      <c r="Q65" s="107"/>
      <c r="R65" s="7"/>
      <c r="S65" s="109"/>
      <c r="T65" s="10"/>
      <c r="U65" s="18" t="str">
        <f>IFERROR((Q65/M65)-1,"")</f>
        <v/>
      </c>
      <c r="V65" s="18"/>
      <c r="W65" s="119"/>
      <c r="Y65" s="107"/>
      <c r="AA65" s="18">
        <f>IFERROR(Y65/Y$11,"")</f>
        <v>0</v>
      </c>
      <c r="AC65" s="18" t="str">
        <f>IFERROR((Y65/#REF!)-1,"")</f>
        <v/>
      </c>
      <c r="AD65" s="33"/>
      <c r="AE65" s="20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</row>
    <row r="66" spans="1:47" s="5" customFormat="1" ht="6.75" customHeight="1" thickBot="1">
      <c r="A66" s="117"/>
      <c r="B66" s="36"/>
      <c r="C66" s="37"/>
      <c r="D66" s="38"/>
      <c r="E66" s="38"/>
      <c r="F66" s="38"/>
      <c r="G66" s="38"/>
      <c r="H66" s="39"/>
      <c r="I66" s="39"/>
      <c r="J66" s="39"/>
      <c r="K66" s="40"/>
      <c r="L66" s="38"/>
      <c r="M66" s="38"/>
      <c r="N66" s="38"/>
      <c r="O66" s="39"/>
      <c r="P66" s="39"/>
      <c r="Q66" s="38"/>
      <c r="R66" s="38"/>
      <c r="S66" s="39"/>
      <c r="T66" s="39"/>
      <c r="U66" s="38"/>
      <c r="V66" s="38"/>
      <c r="W66" s="121"/>
      <c r="X66" s="38"/>
      <c r="Y66" s="38"/>
      <c r="Z66" s="38"/>
      <c r="AA66" s="39"/>
      <c r="AB66" s="38"/>
      <c r="AC66" s="38"/>
      <c r="AD66" s="41"/>
      <c r="AE66" s="39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</row>
    <row r="67" spans="1:47" s="5" customFormat="1" ht="13">
      <c r="A67" s="117"/>
      <c r="C67" s="6"/>
      <c r="D67" s="17"/>
      <c r="H67" s="1"/>
      <c r="I67" s="1"/>
      <c r="J67" s="2"/>
      <c r="O67" s="1"/>
      <c r="P67" s="1"/>
      <c r="S67" s="1"/>
      <c r="T67" s="1"/>
      <c r="AA67" s="1"/>
      <c r="AE67" s="1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</row>
    <row r="68" spans="1:47" ht="7" customHeight="1">
      <c r="A68" s="117"/>
      <c r="J68" s="1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</row>
    <row r="69" spans="1:47">
      <c r="A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>
      <c r="A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</row>
    <row r="71" spans="1:47" ht="15.5">
      <c r="A71" s="117"/>
      <c r="D71" s="114" t="s">
        <v>36</v>
      </c>
      <c r="E71" s="116"/>
      <c r="F71" s="116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</row>
    <row r="72" spans="1:47">
      <c r="A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</row>
    <row r="73" spans="1:47" ht="13">
      <c r="A73" s="117"/>
      <c r="D73" s="115" t="s">
        <v>175</v>
      </c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</row>
    <row r="74" spans="1:47">
      <c r="A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</row>
    <row r="75" spans="1:47">
      <c r="A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</row>
    <row r="76" spans="1:47">
      <c r="A76" s="117"/>
      <c r="D76" s="43" t="s">
        <v>46</v>
      </c>
      <c r="E76" s="4" t="s">
        <v>23</v>
      </c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</row>
    <row r="77" spans="1:47">
      <c r="A77" s="117"/>
      <c r="D77" s="43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</row>
    <row r="78" spans="1:47">
      <c r="A78" s="117"/>
      <c r="D78" s="43" t="s">
        <v>47</v>
      </c>
      <c r="E78" s="4" t="s">
        <v>22</v>
      </c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</row>
    <row r="79" spans="1:47">
      <c r="A79" s="117"/>
      <c r="D79" s="43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</row>
    <row r="80" spans="1:47">
      <c r="A80" s="117"/>
      <c r="D80" s="43" t="s">
        <v>48</v>
      </c>
      <c r="E80" s="4" t="s">
        <v>21</v>
      </c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</row>
    <row r="81" spans="1:47">
      <c r="A81" s="117"/>
      <c r="D81" s="51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</row>
    <row r="82" spans="1:47">
      <c r="A82" s="117"/>
      <c r="D82" s="43" t="s">
        <v>49</v>
      </c>
      <c r="E82" s="4" t="s">
        <v>20</v>
      </c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</row>
    <row r="83" spans="1:47">
      <c r="A83" s="117"/>
      <c r="D83" s="43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</row>
    <row r="84" spans="1:47">
      <c r="A84" s="117"/>
      <c r="D84" s="43" t="s">
        <v>50</v>
      </c>
      <c r="E84" s="4" t="s">
        <v>19</v>
      </c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</row>
    <row r="85" spans="1:47">
      <c r="A85" s="117"/>
      <c r="D85" s="43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</row>
    <row r="86" spans="1:47">
      <c r="A86" s="117"/>
      <c r="D86" s="43" t="s">
        <v>51</v>
      </c>
      <c r="E86" s="4" t="s">
        <v>24</v>
      </c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</row>
    <row r="87" spans="1:47">
      <c r="A87" s="117"/>
      <c r="D87" s="43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>
      <c r="A88" s="117"/>
      <c r="D88" s="43" t="s">
        <v>52</v>
      </c>
      <c r="E88" s="4" t="s">
        <v>25</v>
      </c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</row>
    <row r="89" spans="1:47">
      <c r="A89" s="117"/>
      <c r="D89" s="43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</row>
    <row r="90" spans="1:47">
      <c r="A90" s="117"/>
      <c r="D90" s="43" t="s">
        <v>53</v>
      </c>
      <c r="E90" s="4" t="s">
        <v>28</v>
      </c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</row>
    <row r="91" spans="1:47">
      <c r="A91" s="117"/>
      <c r="D91" s="43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</row>
    <row r="92" spans="1:47">
      <c r="A92" s="117"/>
      <c r="D92" s="43" t="s">
        <v>54</v>
      </c>
      <c r="E92" s="4" t="s">
        <v>26</v>
      </c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</row>
    <row r="93" spans="1:47">
      <c r="A93" s="117"/>
      <c r="D93" s="43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</row>
    <row r="94" spans="1:47">
      <c r="A94" s="117"/>
      <c r="D94" s="43" t="s">
        <v>55</v>
      </c>
      <c r="E94" s="4" t="s">
        <v>27</v>
      </c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</row>
    <row r="95" spans="1:47">
      <c r="A95" s="117"/>
      <c r="D95" s="43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</row>
    <row r="96" spans="1:47">
      <c r="A96" s="117"/>
      <c r="D96" s="43" t="s">
        <v>56</v>
      </c>
      <c r="E96" s="4" t="s">
        <v>30</v>
      </c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</row>
    <row r="97" spans="1:47">
      <c r="A97" s="117"/>
      <c r="D97" s="43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</row>
    <row r="98" spans="1:47">
      <c r="A98" s="117"/>
      <c r="D98" s="43" t="s">
        <v>57</v>
      </c>
      <c r="E98" s="4" t="s">
        <v>29</v>
      </c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</row>
    <row r="99" spans="1:47">
      <c r="A99" s="117"/>
      <c r="D99" s="43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</row>
    <row r="100" spans="1:47">
      <c r="A100" s="117"/>
      <c r="D100" s="43" t="s">
        <v>58</v>
      </c>
      <c r="E100" s="4" t="s">
        <v>31</v>
      </c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</row>
    <row r="101" spans="1:47">
      <c r="A101" s="117"/>
      <c r="D101" s="43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</row>
    <row r="102" spans="1:47">
      <c r="A102" s="117"/>
      <c r="D102" s="43" t="s">
        <v>59</v>
      </c>
      <c r="E102" s="4" t="s">
        <v>32</v>
      </c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</row>
    <row r="103" spans="1:47">
      <c r="A103" s="117"/>
      <c r="D103" s="43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</row>
    <row r="104" spans="1:47">
      <c r="A104" s="117"/>
      <c r="D104" s="43" t="s">
        <v>60</v>
      </c>
      <c r="E104" s="4" t="s">
        <v>45</v>
      </c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</row>
    <row r="105" spans="1:47">
      <c r="A105" s="117"/>
      <c r="D105" s="43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</row>
    <row r="106" spans="1:47">
      <c r="A106" s="117"/>
      <c r="D106" s="43" t="s">
        <v>61</v>
      </c>
      <c r="E106" s="4" t="s">
        <v>45</v>
      </c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</row>
    <row r="107" spans="1:47">
      <c r="A107" s="117"/>
      <c r="D107" s="43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</row>
    <row r="108" spans="1:47">
      <c r="A108" s="117"/>
      <c r="D108" s="43" t="s">
        <v>62</v>
      </c>
      <c r="E108" s="4" t="s">
        <v>63</v>
      </c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</row>
    <row r="109" spans="1:47">
      <c r="A109" s="117"/>
      <c r="D109" s="43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</row>
    <row r="110" spans="1:47">
      <c r="A110" s="117"/>
      <c r="D110" s="43" t="s">
        <v>64</v>
      </c>
      <c r="E110" s="4" t="s">
        <v>33</v>
      </c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</row>
    <row r="111" spans="1:47">
      <c r="A111" s="117"/>
      <c r="D111" s="43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</row>
    <row r="112" spans="1:47">
      <c r="A112" s="117"/>
      <c r="D112" s="43" t="s">
        <v>65</v>
      </c>
      <c r="E112" s="4" t="s">
        <v>35</v>
      </c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</row>
    <row r="113" spans="1:47">
      <c r="A113" s="117"/>
      <c r="D113" s="43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</row>
    <row r="114" spans="1:47">
      <c r="A114" s="117"/>
      <c r="D114" s="43" t="s">
        <v>66</v>
      </c>
      <c r="E114" s="4" t="s">
        <v>34</v>
      </c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</row>
    <row r="115" spans="1:47">
      <c r="A115" s="117"/>
      <c r="D115" s="43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</row>
    <row r="116" spans="1:47">
      <c r="A116" s="117"/>
      <c r="D116" s="50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</row>
    <row r="117" spans="1:47">
      <c r="A117" s="117"/>
      <c r="D117" s="50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</row>
    <row r="118" spans="1:47">
      <c r="A118" s="117"/>
      <c r="D118" s="2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</row>
    <row r="119" spans="1:47">
      <c r="A119" s="117"/>
      <c r="D119" s="2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</row>
    <row r="120" spans="1:47">
      <c r="A120" s="117"/>
      <c r="D120" s="2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</row>
    <row r="121" spans="1:47">
      <c r="A121" s="117"/>
      <c r="D121" s="2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</row>
    <row r="122" spans="1:47">
      <c r="A122" s="117"/>
      <c r="D122" s="2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</row>
    <row r="123" spans="1:47">
      <c r="A123" s="117"/>
      <c r="D123" s="2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</row>
    <row r="124" spans="1:47">
      <c r="A124" s="117"/>
      <c r="D124" s="2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</row>
    <row r="125" spans="1:47">
      <c r="A125" s="117"/>
      <c r="D125" s="2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</row>
    <row r="126" spans="1:47">
      <c r="A126" s="117"/>
      <c r="D126" s="2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</row>
    <row r="127" spans="1:47">
      <c r="A127" s="117"/>
      <c r="D127" s="2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</row>
    <row r="128" spans="1:47">
      <c r="A128" s="117"/>
      <c r="D128" s="2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</row>
    <row r="129" spans="1:47">
      <c r="A129" s="117"/>
      <c r="D129" s="2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</row>
    <row r="130" spans="1:47">
      <c r="A130" s="117"/>
      <c r="D130" s="2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</row>
    <row r="131" spans="1:47">
      <c r="A131" s="117"/>
      <c r="D131" s="2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</row>
    <row r="132" spans="1:47">
      <c r="A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</row>
    <row r="133" spans="1:47">
      <c r="A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</row>
    <row r="134" spans="1:47">
      <c r="A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</row>
    <row r="135" spans="1:47">
      <c r="A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</row>
    <row r="136" spans="1:47">
      <c r="A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</row>
    <row r="137" spans="1:47">
      <c r="A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</row>
    <row r="138" spans="1:47">
      <c r="A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</row>
    <row r="139" spans="1:47">
      <c r="A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</row>
    <row r="140" spans="1:47">
      <c r="A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</row>
    <row r="141" spans="1:47">
      <c r="A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</row>
    <row r="142" spans="1:47">
      <c r="A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</row>
    <row r="143" spans="1:47">
      <c r="A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</row>
    <row r="144" spans="1:47">
      <c r="A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</row>
    <row r="145" spans="1:47">
      <c r="A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</row>
    <row r="146" spans="1:47">
      <c r="A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</row>
    <row r="147" spans="1:47">
      <c r="A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</row>
    <row r="148" spans="1:47">
      <c r="A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</row>
    <row r="149" spans="1:47">
      <c r="A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</row>
    <row r="150" spans="1:47">
      <c r="A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</row>
    <row r="151" spans="1:47">
      <c r="A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</row>
    <row r="152" spans="1:47">
      <c r="A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</row>
    <row r="153" spans="1:47">
      <c r="A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</row>
    <row r="154" spans="1:47">
      <c r="A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</row>
    <row r="155" spans="1:47">
      <c r="A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</row>
    <row r="156" spans="1:47">
      <c r="A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</row>
    <row r="157" spans="1:47">
      <c r="A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</row>
    <row r="158" spans="1:47">
      <c r="A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</row>
    <row r="159" spans="1:47">
      <c r="A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</row>
    <row r="160" spans="1:47">
      <c r="A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</row>
    <row r="161" spans="1:47">
      <c r="A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</row>
    <row r="162" spans="1:47">
      <c r="A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</row>
    <row r="163" spans="1:47">
      <c r="A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</row>
    <row r="164" spans="1:47">
      <c r="A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</row>
    <row r="165" spans="1:47">
      <c r="A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</row>
    <row r="166" spans="1:47">
      <c r="A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</row>
    <row r="167" spans="1:47">
      <c r="A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</row>
    <row r="168" spans="1:47">
      <c r="A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</row>
    <row r="169" spans="1:47">
      <c r="A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</row>
    <row r="170" spans="1:47">
      <c r="A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</row>
    <row r="171" spans="1:47">
      <c r="A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</row>
    <row r="172" spans="1:47">
      <c r="A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</row>
    <row r="173" spans="1:47">
      <c r="A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</row>
    <row r="174" spans="1:47">
      <c r="A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</row>
    <row r="175" spans="1:47">
      <c r="A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</row>
    <row r="176" spans="1:47">
      <c r="A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</row>
    <row r="177" spans="1:47">
      <c r="A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</row>
    <row r="178" spans="1:47">
      <c r="A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</row>
    <row r="179" spans="1:47">
      <c r="A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</row>
    <row r="180" spans="1:47">
      <c r="A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</row>
    <row r="181" spans="1:47">
      <c r="A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</row>
    <row r="182" spans="1:47">
      <c r="A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</row>
    <row r="183" spans="1:47">
      <c r="A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</row>
    <row r="184" spans="1:47">
      <c r="A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</row>
    <row r="185" spans="1:47">
      <c r="A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</row>
    <row r="186" spans="1:47">
      <c r="A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</row>
    <row r="187" spans="1:47">
      <c r="A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</row>
    <row r="188" spans="1:47">
      <c r="A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</row>
    <row r="189" spans="1:47">
      <c r="A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</row>
    <row r="190" spans="1:47">
      <c r="A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</row>
    <row r="191" spans="1:47">
      <c r="A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</row>
    <row r="192" spans="1:47">
      <c r="A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</row>
    <row r="193" spans="1:47">
      <c r="A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</row>
    <row r="194" spans="1:47">
      <c r="A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</row>
    <row r="195" spans="1:47">
      <c r="A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</row>
    <row r="196" spans="1:47">
      <c r="A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</row>
    <row r="197" spans="1:47">
      <c r="A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</row>
    <row r="198" spans="1:47">
      <c r="A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</row>
    <row r="199" spans="1:47">
      <c r="A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</row>
    <row r="200" spans="1:47">
      <c r="A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</row>
    <row r="201" spans="1:47">
      <c r="A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</row>
    <row r="202" spans="1:47">
      <c r="A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</row>
    <row r="203" spans="1:47">
      <c r="A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</row>
    <row r="204" spans="1:47">
      <c r="A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</row>
    <row r="205" spans="1:47">
      <c r="A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</row>
    <row r="206" spans="1:47">
      <c r="A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</row>
    <row r="207" spans="1:47">
      <c r="A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</row>
    <row r="208" spans="1:47">
      <c r="A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</row>
    <row r="209" spans="1:47">
      <c r="A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</row>
    <row r="210" spans="1:47">
      <c r="A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</row>
    <row r="211" spans="1:47">
      <c r="A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</row>
    <row r="212" spans="1:47">
      <c r="A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</row>
    <row r="213" spans="1:47">
      <c r="A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</row>
    <row r="214" spans="1:47">
      <c r="A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</row>
    <row r="215" spans="1:47">
      <c r="A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</row>
    <row r="216" spans="1:47">
      <c r="A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</row>
    <row r="217" spans="1:47">
      <c r="A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</row>
    <row r="218" spans="1:47">
      <c r="A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</row>
    <row r="219" spans="1:47">
      <c r="A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</row>
    <row r="220" spans="1:47">
      <c r="A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</row>
    <row r="221" spans="1:47">
      <c r="A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</row>
    <row r="222" spans="1:47">
      <c r="A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</row>
    <row r="223" spans="1:47">
      <c r="A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</row>
    <row r="224" spans="1:47">
      <c r="A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</row>
    <row r="225" spans="1:47">
      <c r="A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</row>
    <row r="226" spans="1:47">
      <c r="A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</row>
    <row r="227" spans="1:47">
      <c r="A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</row>
    <row r="228" spans="1:47">
      <c r="A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</row>
    <row r="229" spans="1:47">
      <c r="A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</row>
    <row r="230" spans="1:47">
      <c r="A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</row>
    <row r="231" spans="1:47">
      <c r="A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</row>
    <row r="232" spans="1:47">
      <c r="A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</row>
    <row r="233" spans="1:47">
      <c r="A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</row>
    <row r="234" spans="1:47">
      <c r="A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</row>
    <row r="235" spans="1:47">
      <c r="A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</row>
    <row r="236" spans="1:47">
      <c r="A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</row>
    <row r="237" spans="1:47">
      <c r="A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</row>
    <row r="238" spans="1:47">
      <c r="A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</row>
    <row r="239" spans="1:47">
      <c r="A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</row>
    <row r="240" spans="1:47">
      <c r="A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</row>
    <row r="241" spans="1:47">
      <c r="A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</row>
    <row r="242" spans="1:47">
      <c r="A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</row>
    <row r="243" spans="1:47">
      <c r="A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</row>
    <row r="244" spans="1:47">
      <c r="A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</row>
    <row r="245" spans="1:47">
      <c r="A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</row>
    <row r="246" spans="1:47">
      <c r="A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</row>
    <row r="247" spans="1:47">
      <c r="A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</row>
    <row r="248" spans="1:47">
      <c r="A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</row>
    <row r="249" spans="1:47">
      <c r="A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</row>
    <row r="250" spans="1:47">
      <c r="A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</row>
    <row r="251" spans="1:47">
      <c r="A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</row>
    <row r="252" spans="1:47">
      <c r="A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</row>
    <row r="253" spans="1:47">
      <c r="A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</row>
    <row r="254" spans="1:47">
      <c r="A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</row>
    <row r="255" spans="1:47">
      <c r="A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</row>
    <row r="256" spans="1:47">
      <c r="A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</row>
    <row r="257" spans="1:47">
      <c r="A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</row>
    <row r="258" spans="1:47">
      <c r="A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</row>
    <row r="259" spans="1:47">
      <c r="A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</row>
    <row r="260" spans="1:47">
      <c r="A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</row>
    <row r="261" spans="1:47">
      <c r="A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</row>
    <row r="262" spans="1:47">
      <c r="A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</row>
    <row r="263" spans="1:47">
      <c r="A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</row>
    <row r="264" spans="1:47">
      <c r="A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</row>
    <row r="265" spans="1:47">
      <c r="A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</row>
    <row r="266" spans="1:47">
      <c r="A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</row>
    <row r="267" spans="1:47">
      <c r="A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</row>
    <row r="268" spans="1:47">
      <c r="A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</row>
    <row r="269" spans="1:47">
      <c r="A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</row>
    <row r="270" spans="1:47">
      <c r="A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</row>
    <row r="271" spans="1:47">
      <c r="A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</row>
    <row r="272" spans="1:47">
      <c r="A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</row>
    <row r="273" spans="1:47">
      <c r="A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</row>
    <row r="274" spans="1:47">
      <c r="A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</row>
    <row r="275" spans="1:47">
      <c r="A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</row>
    <row r="276" spans="1:47">
      <c r="A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</row>
    <row r="277" spans="1:47">
      <c r="A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</row>
    <row r="278" spans="1:47">
      <c r="A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</row>
    <row r="279" spans="1:47">
      <c r="A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</row>
    <row r="280" spans="1:47">
      <c r="A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</row>
    <row r="281" spans="1:47">
      <c r="A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</row>
    <row r="282" spans="1:47">
      <c r="A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</row>
    <row r="283" spans="1:47">
      <c r="A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</row>
    <row r="284" spans="1:47">
      <c r="A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</row>
    <row r="285" spans="1:47">
      <c r="A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</row>
    <row r="286" spans="1:47">
      <c r="A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</row>
    <row r="287" spans="1:47">
      <c r="A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</row>
    <row r="288" spans="1:47">
      <c r="A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</row>
    <row r="289" spans="1:47">
      <c r="A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</row>
    <row r="290" spans="1:47">
      <c r="A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</row>
    <row r="291" spans="1:47">
      <c r="A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</row>
    <row r="292" spans="1:47">
      <c r="A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</row>
    <row r="293" spans="1:47">
      <c r="A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</row>
    <row r="294" spans="1:47">
      <c r="A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</row>
    <row r="295" spans="1:47">
      <c r="A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</row>
    <row r="296" spans="1:47">
      <c r="A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</row>
    <row r="297" spans="1:47">
      <c r="A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</row>
    <row r="298" spans="1:47">
      <c r="A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</row>
    <row r="299" spans="1:47">
      <c r="A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</row>
    <row r="300" spans="1:47">
      <c r="A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</row>
    <row r="301" spans="1:47">
      <c r="A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</row>
    <row r="302" spans="1:47">
      <c r="A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</row>
    <row r="303" spans="1:47">
      <c r="A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</row>
    <row r="304" spans="1:47">
      <c r="A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</row>
    <row r="305" spans="1:47">
      <c r="A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</row>
    <row r="306" spans="1:47">
      <c r="A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</row>
    <row r="307" spans="1:47">
      <c r="A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</row>
    <row r="308" spans="1:47">
      <c r="A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</row>
    <row r="309" spans="1:47">
      <c r="A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</row>
    <row r="310" spans="1:47">
      <c r="A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</row>
    <row r="311" spans="1:47">
      <c r="A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</row>
    <row r="312" spans="1:47">
      <c r="A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</row>
    <row r="313" spans="1:47">
      <c r="A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</row>
    <row r="314" spans="1:47">
      <c r="A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</row>
    <row r="315" spans="1:47">
      <c r="A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</row>
    <row r="316" spans="1:47">
      <c r="A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</row>
    <row r="317" spans="1:47">
      <c r="A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</row>
    <row r="318" spans="1:47">
      <c r="A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</row>
    <row r="319" spans="1:47">
      <c r="A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</row>
    <row r="320" spans="1:47">
      <c r="A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</row>
    <row r="321" spans="1:47">
      <c r="A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</row>
    <row r="322" spans="1:47">
      <c r="A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</row>
    <row r="323" spans="1:47">
      <c r="A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</row>
    <row r="324" spans="1:47">
      <c r="A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</row>
    <row r="325" spans="1:47">
      <c r="A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</row>
    <row r="326" spans="1:47">
      <c r="A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</row>
    <row r="327" spans="1:47">
      <c r="A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</row>
    <row r="328" spans="1:47">
      <c r="A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</row>
    <row r="329" spans="1:47">
      <c r="A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</row>
    <row r="330" spans="1:47">
      <c r="A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</row>
    <row r="331" spans="1:47">
      <c r="A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</row>
    <row r="332" spans="1:47">
      <c r="A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</row>
    <row r="333" spans="1:47">
      <c r="A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</row>
    <row r="334" spans="1:47">
      <c r="A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</row>
    <row r="335" spans="1:47">
      <c r="A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</row>
    <row r="336" spans="1:47">
      <c r="A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</row>
    <row r="337" spans="1:47">
      <c r="A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</row>
    <row r="338" spans="1:47">
      <c r="A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</row>
    <row r="339" spans="1:47">
      <c r="A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</row>
    <row r="340" spans="1:47">
      <c r="A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</row>
    <row r="341" spans="1:47">
      <c r="A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</row>
    <row r="342" spans="1:47">
      <c r="A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</row>
    <row r="343" spans="1:47">
      <c r="A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</row>
    <row r="344" spans="1:47">
      <c r="A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</row>
    <row r="345" spans="1:47">
      <c r="A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</row>
    <row r="346" spans="1:47">
      <c r="A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</row>
    <row r="347" spans="1:47">
      <c r="A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</row>
    <row r="348" spans="1:47">
      <c r="A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</row>
    <row r="349" spans="1:47">
      <c r="A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</row>
    <row r="350" spans="1:47">
      <c r="A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</row>
    <row r="351" spans="1:47">
      <c r="A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</row>
    <row r="352" spans="1:47">
      <c r="A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</row>
    <row r="353" spans="1:47">
      <c r="A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</row>
    <row r="354" spans="1:47">
      <c r="A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</row>
    <row r="355" spans="1:47">
      <c r="A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</row>
    <row r="356" spans="1:47">
      <c r="A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</row>
    <row r="357" spans="1:47">
      <c r="A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</row>
    <row r="358" spans="1:47">
      <c r="A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</row>
    <row r="359" spans="1:47">
      <c r="A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</row>
    <row r="360" spans="1:47">
      <c r="A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</row>
    <row r="361" spans="1:47">
      <c r="A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</row>
    <row r="362" spans="1:47">
      <c r="A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</row>
    <row r="363" spans="1:47">
      <c r="A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</row>
    <row r="364" spans="1:47">
      <c r="A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</row>
    <row r="365" spans="1:47">
      <c r="A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</row>
    <row r="366" spans="1:47">
      <c r="A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</row>
    <row r="367" spans="1:47">
      <c r="A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</row>
    <row r="368" spans="1:47">
      <c r="A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</row>
    <row r="369" spans="1:47">
      <c r="A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</row>
    <row r="370" spans="1:47">
      <c r="A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</row>
    <row r="371" spans="1:47">
      <c r="A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</row>
    <row r="372" spans="1:47">
      <c r="A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</row>
    <row r="373" spans="1:47">
      <c r="A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</row>
    <row r="374" spans="1:47">
      <c r="A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</row>
    <row r="375" spans="1:47">
      <c r="A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</row>
    <row r="376" spans="1:47">
      <c r="A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</row>
    <row r="377" spans="1:47">
      <c r="A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</row>
    <row r="378" spans="1:47">
      <c r="A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</row>
    <row r="379" spans="1:47">
      <c r="A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</row>
    <row r="380" spans="1:47">
      <c r="A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</row>
    <row r="381" spans="1:47">
      <c r="A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</row>
    <row r="382" spans="1:47">
      <c r="A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</row>
    <row r="383" spans="1:47">
      <c r="A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</row>
    <row r="384" spans="1:47">
      <c r="A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</row>
    <row r="385" spans="1:47">
      <c r="A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</row>
    <row r="386" spans="1:47">
      <c r="A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</row>
    <row r="387" spans="1:47">
      <c r="A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</row>
    <row r="388" spans="1:47">
      <c r="A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</row>
    <row r="389" spans="1:47">
      <c r="A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</row>
    <row r="390" spans="1:47">
      <c r="A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</row>
    <row r="391" spans="1:47">
      <c r="A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</row>
    <row r="392" spans="1:47">
      <c r="A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</row>
    <row r="393" spans="1:47">
      <c r="A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</row>
    <row r="394" spans="1:47">
      <c r="A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</row>
    <row r="395" spans="1:47">
      <c r="A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</row>
    <row r="396" spans="1:47">
      <c r="A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</row>
    <row r="397" spans="1:47">
      <c r="A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</row>
    <row r="398" spans="1:47">
      <c r="A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</row>
    <row r="399" spans="1:47">
      <c r="A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</row>
    <row r="400" spans="1:47">
      <c r="A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</row>
    <row r="401" spans="1:47">
      <c r="A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</row>
    <row r="402" spans="1:47">
      <c r="A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</row>
    <row r="403" spans="1:47">
      <c r="A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</row>
    <row r="404" spans="1:47">
      <c r="A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</row>
    <row r="405" spans="1:47">
      <c r="A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</row>
    <row r="406" spans="1:47">
      <c r="A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</row>
    <row r="407" spans="1:47">
      <c r="A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</row>
    <row r="408" spans="1:47">
      <c r="A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</row>
    <row r="409" spans="1:47">
      <c r="A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</row>
    <row r="410" spans="1:47">
      <c r="A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</row>
    <row r="411" spans="1:47">
      <c r="A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</row>
    <row r="412" spans="1:47">
      <c r="A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</row>
    <row r="413" spans="1:47">
      <c r="A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</row>
    <row r="414" spans="1:47">
      <c r="A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</row>
    <row r="415" spans="1:47">
      <c r="A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</row>
    <row r="416" spans="1:47">
      <c r="A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</row>
    <row r="417" spans="1:47">
      <c r="A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</row>
    <row r="418" spans="1:47">
      <c r="A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</row>
    <row r="419" spans="1:47">
      <c r="A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</row>
    <row r="420" spans="1:47">
      <c r="A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</row>
    <row r="421" spans="1:47">
      <c r="A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</row>
    <row r="422" spans="1:47">
      <c r="A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</row>
    <row r="423" spans="1:47">
      <c r="A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</row>
    <row r="424" spans="1:47">
      <c r="A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</row>
    <row r="425" spans="1:47">
      <c r="A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</row>
    <row r="426" spans="1:47">
      <c r="A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</row>
    <row r="427" spans="1:47">
      <c r="A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</row>
    <row r="428" spans="1:47">
      <c r="A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</row>
    <row r="429" spans="1:47">
      <c r="A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</row>
    <row r="430" spans="1:47">
      <c r="A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</row>
    <row r="431" spans="1:47">
      <c r="A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</row>
    <row r="432" spans="1:47">
      <c r="A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</row>
    <row r="433" spans="1:47">
      <c r="A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</row>
    <row r="434" spans="1:47">
      <c r="A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</row>
    <row r="435" spans="1:47">
      <c r="A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</row>
    <row r="436" spans="1:47">
      <c r="A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</row>
    <row r="437" spans="1:47">
      <c r="A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</row>
    <row r="438" spans="1:47">
      <c r="A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</row>
    <row r="439" spans="1:47">
      <c r="A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</row>
    <row r="440" spans="1:47">
      <c r="A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</row>
    <row r="441" spans="1:47">
      <c r="A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</row>
    <row r="442" spans="1:47">
      <c r="A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</row>
    <row r="443" spans="1:47">
      <c r="A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</row>
    <row r="444" spans="1:47">
      <c r="A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</row>
    <row r="445" spans="1:47">
      <c r="A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</row>
    <row r="446" spans="1:47">
      <c r="A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</row>
    <row r="447" spans="1:47">
      <c r="A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</row>
    <row r="448" spans="1:47">
      <c r="A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</row>
    <row r="449" spans="1:47">
      <c r="A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</row>
    <row r="450" spans="1:47">
      <c r="A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</row>
    <row r="451" spans="1:47">
      <c r="A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</row>
    <row r="452" spans="1:47">
      <c r="A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</row>
    <row r="453" spans="1:47">
      <c r="A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</row>
    <row r="454" spans="1:47">
      <c r="A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</row>
    <row r="455" spans="1:47">
      <c r="A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</row>
    <row r="456" spans="1:47">
      <c r="A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</row>
    <row r="457" spans="1:47">
      <c r="A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</row>
    <row r="458" spans="1:47">
      <c r="A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</row>
    <row r="459" spans="1:47">
      <c r="A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</row>
    <row r="460" spans="1:47">
      <c r="A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</row>
    <row r="461" spans="1:47">
      <c r="A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</row>
    <row r="462" spans="1:47">
      <c r="A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</row>
    <row r="463" spans="1:47">
      <c r="A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</row>
    <row r="464" spans="1:47">
      <c r="A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</row>
    <row r="465" spans="1:47">
      <c r="A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</row>
    <row r="466" spans="1:47">
      <c r="A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</row>
    <row r="467" spans="1:47">
      <c r="A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</row>
    <row r="468" spans="1:47">
      <c r="A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</row>
    <row r="469" spans="1:47">
      <c r="A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</row>
    <row r="470" spans="1:47">
      <c r="A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</row>
    <row r="471" spans="1:47">
      <c r="A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</row>
    <row r="472" spans="1:47">
      <c r="A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</row>
    <row r="473" spans="1:47">
      <c r="A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</row>
    <row r="474" spans="1:47">
      <c r="A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</row>
    <row r="475" spans="1:47">
      <c r="A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</row>
    <row r="476" spans="1:47">
      <c r="A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</row>
    <row r="477" spans="1:47">
      <c r="A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</row>
    <row r="478" spans="1:47">
      <c r="A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</row>
    <row r="479" spans="1:47">
      <c r="A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</row>
    <row r="480" spans="1:47">
      <c r="A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</row>
    <row r="481" spans="1:47">
      <c r="A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</row>
    <row r="482" spans="1:47">
      <c r="A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</row>
    <row r="483" spans="1:47">
      <c r="A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</row>
    <row r="484" spans="1:47">
      <c r="A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</row>
    <row r="485" spans="1:47">
      <c r="A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</row>
    <row r="486" spans="1:47">
      <c r="A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</row>
    <row r="487" spans="1:47">
      <c r="A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</row>
    <row r="488" spans="1:47">
      <c r="A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</row>
    <row r="489" spans="1:47">
      <c r="A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</row>
    <row r="490" spans="1:47">
      <c r="A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</row>
    <row r="491" spans="1:47">
      <c r="A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</row>
    <row r="492" spans="1:47">
      <c r="A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</row>
    <row r="493" spans="1:47">
      <c r="A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</row>
    <row r="494" spans="1:47">
      <c r="A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</row>
    <row r="495" spans="1:47">
      <c r="A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</row>
    <row r="496" spans="1:47">
      <c r="A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</row>
    <row r="497" spans="1:47">
      <c r="A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</row>
    <row r="498" spans="1:47">
      <c r="A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</row>
    <row r="499" spans="1:47">
      <c r="A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</row>
    <row r="500" spans="1:47">
      <c r="A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</row>
    <row r="501" spans="1:47">
      <c r="A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</row>
    <row r="502" spans="1:47">
      <c r="A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</row>
    <row r="503" spans="1:47">
      <c r="A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</row>
    <row r="504" spans="1:47">
      <c r="A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</row>
    <row r="505" spans="1:47">
      <c r="A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</row>
    <row r="506" spans="1:47">
      <c r="A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</row>
    <row r="507" spans="1:47">
      <c r="A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</row>
    <row r="508" spans="1:47">
      <c r="A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</row>
    <row r="509" spans="1:47">
      <c r="A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</row>
    <row r="510" spans="1:47">
      <c r="A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</row>
    <row r="511" spans="1:47">
      <c r="A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</row>
    <row r="512" spans="1:47">
      <c r="A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</row>
    <row r="513" spans="1:47">
      <c r="A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</row>
    <row r="514" spans="1:47">
      <c r="A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</row>
    <row r="515" spans="1:47">
      <c r="A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</row>
    <row r="516" spans="1:47">
      <c r="A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</row>
    <row r="517" spans="1:47">
      <c r="A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</row>
    <row r="518" spans="1:47">
      <c r="A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</row>
    <row r="519" spans="1:47">
      <c r="A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</row>
    <row r="520" spans="1:47">
      <c r="A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</row>
    <row r="521" spans="1:47">
      <c r="A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</row>
    <row r="522" spans="1:47">
      <c r="A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</row>
    <row r="523" spans="1:47">
      <c r="A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</row>
    <row r="524" spans="1:47">
      <c r="A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</row>
    <row r="525" spans="1:47">
      <c r="A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</row>
    <row r="526" spans="1:47">
      <c r="A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</row>
    <row r="527" spans="1:47">
      <c r="A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</row>
    <row r="528" spans="1:47">
      <c r="A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</row>
    <row r="529" spans="1:47">
      <c r="A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</row>
    <row r="530" spans="1:47">
      <c r="A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</row>
    <row r="531" spans="1:47">
      <c r="A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</row>
    <row r="532" spans="1:47">
      <c r="A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</row>
    <row r="533" spans="1:47">
      <c r="A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</row>
    <row r="534" spans="1:47">
      <c r="A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</row>
    <row r="535" spans="1:47"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</row>
    <row r="536" spans="1:47"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</row>
    <row r="537" spans="1:47"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</row>
    <row r="538" spans="1:47"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</row>
    <row r="539" spans="1:47"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</row>
    <row r="540" spans="1:47"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</row>
    <row r="541" spans="1:47"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</row>
    <row r="542" spans="1:47"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</row>
    <row r="543" spans="1:47"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</row>
    <row r="544" spans="1:47"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</row>
    <row r="545" spans="32:47"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</row>
    <row r="546" spans="32:47"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</row>
    <row r="547" spans="32:47"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</row>
    <row r="548" spans="32:47"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</row>
    <row r="549" spans="32:47"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</row>
    <row r="550" spans="32:47"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</row>
    <row r="551" spans="32:47"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</row>
    <row r="552" spans="32:47"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</row>
    <row r="553" spans="32:47"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</row>
    <row r="554" spans="32:47"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</row>
    <row r="555" spans="32:47"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</row>
    <row r="556" spans="32:47"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</row>
    <row r="557" spans="32:47"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</row>
    <row r="558" spans="32:47"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</row>
    <row r="559" spans="32:47"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</row>
    <row r="560" spans="32:47"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</row>
    <row r="561" spans="32:47"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</row>
    <row r="562" spans="32:47"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</row>
    <row r="563" spans="32:47"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</row>
    <row r="564" spans="32:47"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</row>
    <row r="565" spans="32:47"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</row>
    <row r="566" spans="32:47"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</row>
    <row r="567" spans="32:47"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</row>
    <row r="568" spans="32:47"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</row>
    <row r="569" spans="32:47"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</row>
    <row r="570" spans="32:47"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</row>
    <row r="571" spans="32:47"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</row>
    <row r="572" spans="32:47"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</row>
    <row r="573" spans="32:47"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</row>
    <row r="574" spans="32:47"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</row>
    <row r="575" spans="32:47"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</row>
    <row r="576" spans="32:47"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</row>
    <row r="577" spans="32:47"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</row>
    <row r="578" spans="32:47"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</row>
    <row r="579" spans="32:47"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</row>
    <row r="580" spans="32:47"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</row>
    <row r="581" spans="32:47"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</row>
    <row r="582" spans="32:47"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</row>
    <row r="583" spans="32:47"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</row>
    <row r="584" spans="32:47"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</row>
    <row r="585" spans="32:47"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</row>
    <row r="586" spans="32:47"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</row>
    <row r="587" spans="32:47"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</row>
    <row r="588" spans="32:47"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</row>
    <row r="589" spans="32:47"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</row>
    <row r="590" spans="32:47"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</row>
    <row r="591" spans="32:47"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</row>
    <row r="592" spans="32:47"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</row>
    <row r="593" spans="32:47"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</row>
    <row r="594" spans="32:47"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</row>
    <row r="595" spans="32:47"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</row>
    <row r="596" spans="32:47"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</row>
    <row r="597" spans="32:47"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</row>
    <row r="598" spans="32:47"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</row>
    <row r="599" spans="32:47"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</row>
    <row r="600" spans="32:47"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</row>
    <row r="601" spans="32:47"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</row>
    <row r="602" spans="32:47"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</row>
    <row r="603" spans="32:47"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</row>
    <row r="604" spans="32:47"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</row>
    <row r="605" spans="32:47"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</row>
    <row r="606" spans="32:47"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</row>
    <row r="607" spans="32:47"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</row>
    <row r="608" spans="32:47"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</row>
    <row r="609" spans="32:47"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</row>
    <row r="610" spans="32:47"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</row>
    <row r="611" spans="32:47"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</row>
    <row r="612" spans="32:47"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</row>
    <row r="613" spans="32:47"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</row>
  </sheetData>
  <customSheetViews>
    <customSheetView guid="{FEB377E9-41EE-4925-8333-C2CDC78A9613}" showPageBreaks="1" showGridLines="0" fitToPage="1" printArea="1" hiddenRows="1">
      <colBreaks count="1" manualBreakCount="1">
        <brk id="2" max="1048575" man="1"/>
      </colBreaks>
      <pageMargins left="0.7" right="0.7" top="0.75" bottom="0.75" header="0.3" footer="0.3"/>
      <pageSetup scale="57" fitToHeight="2" orientation="portrait" verticalDpi="4294967292"/>
      <headerFooter alignWithMargins="0"/>
    </customSheetView>
  </customSheetViews>
  <mergeCells count="3">
    <mergeCell ref="M4:Q5"/>
    <mergeCell ref="S4:U4"/>
    <mergeCell ref="C6:D6"/>
  </mergeCells>
  <phoneticPr fontId="5" type="noConversion"/>
  <pageMargins left="0.74803149606299213" right="0.74803149606299213" top="0.98425196850393704" bottom="0.98425196850393704" header="0.51181102362204722" footer="0.51181102362204722"/>
  <pageSetup scale="57" fitToHeight="2" orientation="portrait" verticalDpi="4294967292"/>
  <headerFooter alignWithMargins="0"/>
  <colBreaks count="1" manualBreakCount="1">
    <brk id="2" max="1048575" man="1"/>
  </colBreaks>
  <ignoredErrors>
    <ignoredError sqref="K28:K35 K11 K15:K16 R28:R35 N13:N16 N40:P40 H26 N18:N26 S26:U26 O26:P26 S40:U40 H40 H28 M66:Q67 H66:H67 O12:U12 M15 S28:U37 N28:P37 N11 R11:U11 O22:U22 O21:P21 R21:U21 H30 H32 H34 H36 P11 O24:U25 O23:P23 R23:U23 O18:U20 O17:P17 R17:U17 O14:U16 O13:P13 R13:U13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A3ED-877E-436C-BC6A-1AC98CAECD83}">
  <dimension ref="A1:BH146"/>
  <sheetViews>
    <sheetView zoomScale="50" zoomScaleNormal="50" workbookViewId="0">
      <selection activeCell="H42" sqref="H42"/>
    </sheetView>
  </sheetViews>
  <sheetFormatPr baseColWidth="10" defaultRowHeight="14.5"/>
  <cols>
    <col min="5" max="5" width="19.36328125" customWidth="1"/>
    <col min="7" max="7" width="28.26953125" customWidth="1"/>
    <col min="8" max="8" width="15" customWidth="1"/>
    <col min="9" max="9" width="63" customWidth="1"/>
    <col min="10" max="11" width="30.90625" customWidth="1"/>
    <col min="12" max="12" width="24.81640625" customWidth="1"/>
  </cols>
  <sheetData>
    <row r="1" spans="1:60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</row>
    <row r="2" spans="1:60" ht="33.5">
      <c r="A2" s="52"/>
      <c r="B2" s="124"/>
      <c r="C2" s="157" t="s">
        <v>196</v>
      </c>
      <c r="D2" s="157"/>
      <c r="E2" s="124"/>
      <c r="F2" s="124"/>
      <c r="G2" s="124"/>
      <c r="H2" s="164" t="s">
        <v>210</v>
      </c>
      <c r="I2" s="165"/>
      <c r="J2" s="165"/>
      <c r="K2" s="124"/>
      <c r="L2" s="124"/>
      <c r="M2" s="124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</row>
    <row r="3" spans="1:60">
      <c r="A3" s="5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</row>
    <row r="4" spans="1:60">
      <c r="A4" s="5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1:60" ht="18.5">
      <c r="A5" s="52"/>
      <c r="B5" s="154"/>
      <c r="C5" s="158" t="s">
        <v>197</v>
      </c>
      <c r="D5" s="158"/>
      <c r="E5" s="158"/>
      <c r="F5" s="158"/>
      <c r="G5" s="158"/>
      <c r="H5" s="158"/>
      <c r="I5" s="158"/>
      <c r="J5" s="158"/>
      <c r="K5" s="162"/>
      <c r="L5" s="162"/>
      <c r="M5" s="154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</row>
    <row r="6" spans="1:60" ht="18.5">
      <c r="A6" s="52"/>
      <c r="B6" s="154"/>
      <c r="C6" s="160" t="s">
        <v>245</v>
      </c>
      <c r="D6" s="160"/>
      <c r="E6" s="160"/>
      <c r="F6" s="160"/>
      <c r="G6" s="160"/>
      <c r="H6" s="160"/>
      <c r="I6" s="160"/>
      <c r="J6" s="160"/>
      <c r="K6" s="162"/>
      <c r="L6" s="162"/>
      <c r="M6" s="154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</row>
    <row r="7" spans="1:60" ht="18.5">
      <c r="A7" s="52"/>
      <c r="B7" s="154"/>
      <c r="C7" s="160"/>
      <c r="D7" s="160"/>
      <c r="E7" s="160"/>
      <c r="F7" s="160"/>
      <c r="G7" s="160"/>
      <c r="H7" s="160"/>
      <c r="I7" s="160"/>
      <c r="J7" s="160"/>
      <c r="K7" s="162"/>
      <c r="L7" s="162"/>
      <c r="M7" s="1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>
      <c r="A8" s="52"/>
      <c r="B8" s="154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54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</row>
    <row r="9" spans="1:60" ht="18.5">
      <c r="A9" s="52"/>
      <c r="B9" s="154"/>
      <c r="C9" s="158" t="s">
        <v>198</v>
      </c>
      <c r="D9" s="158"/>
      <c r="E9" s="158"/>
      <c r="F9" s="158"/>
      <c r="G9" s="158"/>
      <c r="H9" s="158"/>
      <c r="I9" s="158"/>
      <c r="J9" s="158"/>
      <c r="K9" s="158"/>
      <c r="L9" s="158"/>
      <c r="M9" s="15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</row>
    <row r="10" spans="1:60" ht="18.5">
      <c r="A10" s="52"/>
      <c r="B10" s="154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</row>
    <row r="11" spans="1:60" ht="18.5">
      <c r="A11" s="52"/>
      <c r="B11" s="154"/>
      <c r="C11" s="158"/>
      <c r="D11" s="158" t="s">
        <v>200</v>
      </c>
      <c r="E11" s="158"/>
      <c r="F11" s="158" t="s">
        <v>201</v>
      </c>
      <c r="G11" s="158"/>
      <c r="H11" s="158"/>
      <c r="I11" s="158" t="s">
        <v>202</v>
      </c>
      <c r="J11" s="158"/>
      <c r="K11" s="158" t="s">
        <v>203</v>
      </c>
      <c r="L11" s="158"/>
      <c r="M11" s="1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</row>
    <row r="12" spans="1:60" ht="18.5">
      <c r="A12" s="52"/>
      <c r="B12" s="154"/>
      <c r="C12" s="162"/>
      <c r="D12" s="160" t="s">
        <v>199</v>
      </c>
      <c r="E12" s="160"/>
      <c r="F12" s="160"/>
      <c r="G12" s="160"/>
      <c r="H12" s="160"/>
      <c r="I12" s="160"/>
      <c r="J12" s="160"/>
      <c r="K12" s="160"/>
      <c r="L12" s="160"/>
      <c r="M12" s="15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</row>
    <row r="13" spans="1:60" ht="18.5">
      <c r="A13" s="52"/>
      <c r="B13" s="154"/>
      <c r="C13" s="162"/>
      <c r="D13" s="160"/>
      <c r="E13" s="160"/>
      <c r="F13" s="160"/>
      <c r="G13" s="160"/>
      <c r="H13" s="160"/>
      <c r="I13" s="160"/>
      <c r="J13" s="160"/>
      <c r="K13" s="160"/>
      <c r="L13" s="160"/>
      <c r="M13" s="15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60" ht="18.5">
      <c r="A14" s="52"/>
      <c r="B14" s="154"/>
      <c r="C14" s="162" t="s">
        <v>246</v>
      </c>
      <c r="D14" s="160"/>
      <c r="E14" s="160"/>
      <c r="F14" s="160" t="s">
        <v>249</v>
      </c>
      <c r="G14" s="160"/>
      <c r="H14" s="160"/>
      <c r="I14" s="160" t="s">
        <v>250</v>
      </c>
      <c r="J14" s="160"/>
      <c r="K14" s="160" t="s">
        <v>251</v>
      </c>
      <c r="L14" s="160"/>
      <c r="M14" s="15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spans="1:60" ht="18.5">
      <c r="A15" s="52"/>
      <c r="B15" s="154"/>
      <c r="C15" s="162" t="s">
        <v>247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54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</row>
    <row r="16" spans="1:60" ht="18.5">
      <c r="A16" s="52"/>
      <c r="B16" s="154"/>
      <c r="C16" s="162" t="s">
        <v>248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54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</row>
    <row r="17" spans="1:60" ht="18.5">
      <c r="A17" s="52"/>
      <c r="B17" s="154"/>
      <c r="C17" s="162"/>
      <c r="D17" s="160"/>
      <c r="E17" s="160"/>
      <c r="F17" s="160"/>
      <c r="G17" s="160"/>
      <c r="H17" s="160"/>
      <c r="I17" s="160"/>
      <c r="J17" s="160"/>
      <c r="K17" s="160"/>
      <c r="L17" s="160"/>
      <c r="M17" s="15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</row>
    <row r="18" spans="1:60" ht="18.5">
      <c r="A18" s="52"/>
      <c r="B18" s="154"/>
      <c r="C18" s="162"/>
      <c r="D18" s="160"/>
      <c r="E18" s="160"/>
      <c r="F18" s="160"/>
      <c r="G18" s="160"/>
      <c r="H18" s="160"/>
      <c r="I18" s="160"/>
      <c r="J18" s="160"/>
      <c r="K18" s="160"/>
      <c r="L18" s="160"/>
      <c r="M18" s="154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</row>
    <row r="19" spans="1:60">
      <c r="A19" s="52"/>
      <c r="B19" s="154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54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ht="18.5">
      <c r="A20" s="52"/>
      <c r="B20" s="154"/>
      <c r="C20" s="158" t="s">
        <v>204</v>
      </c>
      <c r="D20" s="158"/>
      <c r="E20" s="158"/>
      <c r="F20" s="158"/>
      <c r="G20" s="162"/>
      <c r="H20" s="162"/>
      <c r="I20" s="162"/>
      <c r="J20" s="162"/>
      <c r="K20" s="162"/>
      <c r="L20" s="162"/>
      <c r="M20" s="154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</row>
    <row r="21" spans="1:60" ht="15.5">
      <c r="A21" s="52"/>
      <c r="B21" s="154"/>
      <c r="C21" s="187" t="s">
        <v>252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5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1:60" ht="21">
      <c r="A22" s="52"/>
      <c r="B22" s="154"/>
      <c r="C22" s="188"/>
      <c r="D22" s="162"/>
      <c r="E22" s="162"/>
      <c r="F22" s="162"/>
      <c r="G22" s="162"/>
      <c r="H22" s="162"/>
      <c r="I22" s="162"/>
      <c r="J22" s="162"/>
      <c r="K22" s="162"/>
      <c r="L22" s="162"/>
      <c r="M22" s="154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</row>
    <row r="23" spans="1:60" ht="18.5">
      <c r="A23" s="52"/>
      <c r="B23" s="154"/>
      <c r="C23" s="160"/>
      <c r="D23" s="162"/>
      <c r="E23" s="162"/>
      <c r="F23" s="162"/>
      <c r="G23" s="162"/>
      <c r="H23" s="162"/>
      <c r="I23" s="162"/>
      <c r="J23" s="162"/>
      <c r="K23" s="162"/>
      <c r="L23" s="162"/>
      <c r="M23" s="15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>
      <c r="A24" s="52"/>
      <c r="B24" s="154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5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60">
      <c r="A25" s="52"/>
      <c r="B25" s="15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5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</row>
    <row r="26" spans="1:60" ht="18.5">
      <c r="A26" s="52"/>
      <c r="B26" s="154"/>
      <c r="C26" s="158" t="s">
        <v>205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5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</row>
    <row r="27" spans="1:60" ht="18.5">
      <c r="A27" s="52"/>
      <c r="B27" s="154"/>
      <c r="C27" s="160" t="s">
        <v>253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54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</row>
    <row r="28" spans="1:60">
      <c r="A28" s="52"/>
      <c r="B28" s="154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54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60">
      <c r="A29" s="52"/>
      <c r="B29" s="154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54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</row>
    <row r="30" spans="1:60" ht="18.5">
      <c r="A30" s="52"/>
      <c r="B30" s="154"/>
      <c r="C30" s="158" t="s">
        <v>206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54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</row>
    <row r="31" spans="1:60" ht="18.5">
      <c r="A31" s="52"/>
      <c r="B31" s="154"/>
      <c r="C31" s="160" t="s">
        <v>254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54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60" ht="18.5">
      <c r="A32" s="52"/>
      <c r="B32" s="154"/>
      <c r="C32" s="160" t="s">
        <v>255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54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</row>
    <row r="33" spans="1:60" ht="18.5">
      <c r="A33" s="52"/>
      <c r="B33" s="154"/>
      <c r="C33" s="160" t="s">
        <v>256</v>
      </c>
      <c r="D33" s="160"/>
      <c r="E33" s="160"/>
      <c r="F33" s="160"/>
      <c r="G33" s="160"/>
      <c r="H33" s="160"/>
      <c r="I33" s="160"/>
      <c r="J33" s="160"/>
      <c r="K33" s="162"/>
      <c r="L33" s="162"/>
      <c r="M33" s="15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ht="18.5">
      <c r="A34" s="52"/>
      <c r="B34" s="154"/>
      <c r="C34" s="160"/>
      <c r="D34" s="160"/>
      <c r="E34" s="160"/>
      <c r="F34" s="160"/>
      <c r="G34" s="160"/>
      <c r="H34" s="160"/>
      <c r="I34" s="160"/>
      <c r="J34" s="160"/>
      <c r="K34" s="162"/>
      <c r="L34" s="162"/>
      <c r="M34" s="154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>
      <c r="A35" s="52"/>
      <c r="B35" s="154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54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>
      <c r="A36" s="52"/>
      <c r="B36" s="154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54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ht="18.5">
      <c r="A37" s="52"/>
      <c r="B37" s="154"/>
      <c r="C37" s="158" t="s">
        <v>207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54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</row>
    <row r="38" spans="1:60" ht="18.5">
      <c r="A38" s="52"/>
      <c r="B38" s="154"/>
      <c r="C38" s="160" t="s">
        <v>257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54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</row>
    <row r="39" spans="1:60">
      <c r="A39" s="52"/>
      <c r="B39" s="154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54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</row>
    <row r="40" spans="1:60">
      <c r="A40" s="52"/>
      <c r="B40" s="154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54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</row>
    <row r="41" spans="1:60" ht="18.5">
      <c r="A41" s="52"/>
      <c r="B41" s="154"/>
      <c r="C41" s="158" t="s">
        <v>208</v>
      </c>
      <c r="D41" s="162"/>
      <c r="E41" s="162"/>
      <c r="F41" s="162"/>
      <c r="G41" s="163"/>
      <c r="H41" s="158" t="s">
        <v>209</v>
      </c>
      <c r="I41" s="162"/>
      <c r="J41" s="162"/>
      <c r="K41" s="162"/>
      <c r="L41" s="162"/>
      <c r="M41" s="154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</row>
    <row r="42" spans="1:60" ht="18.5">
      <c r="A42" s="52"/>
      <c r="B42" s="154"/>
      <c r="C42" s="160"/>
      <c r="D42" s="162"/>
      <c r="E42" s="162"/>
      <c r="F42" s="162"/>
      <c r="G42" s="163"/>
      <c r="H42" s="160" t="s">
        <v>259</v>
      </c>
      <c r="I42" s="162"/>
      <c r="J42" s="162"/>
      <c r="K42" s="162"/>
      <c r="L42" s="162"/>
      <c r="M42" s="154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</row>
    <row r="43" spans="1:60" ht="18.5">
      <c r="A43" s="52"/>
      <c r="B43" s="154"/>
      <c r="C43" s="160"/>
      <c r="D43" s="160"/>
      <c r="E43" s="160" t="s">
        <v>258</v>
      </c>
      <c r="F43" s="160"/>
      <c r="G43" s="163"/>
      <c r="H43" s="160"/>
      <c r="I43" s="162"/>
      <c r="J43" s="162"/>
      <c r="K43" s="162"/>
      <c r="L43" s="162"/>
      <c r="M43" s="154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</row>
    <row r="44" spans="1:60" ht="18.5">
      <c r="A44" s="52"/>
      <c r="B44" s="154"/>
      <c r="C44" s="160"/>
      <c r="D44" s="160"/>
      <c r="E44" s="160"/>
      <c r="F44" s="160"/>
      <c r="G44" s="154"/>
      <c r="H44" s="160"/>
      <c r="I44" s="159"/>
      <c r="J44" s="159"/>
      <c r="K44" s="159"/>
      <c r="L44" s="159"/>
      <c r="M44" s="15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</row>
    <row r="45" spans="1:60" ht="18.5">
      <c r="A45" s="52"/>
      <c r="B45" s="154"/>
      <c r="C45" s="161"/>
      <c r="D45" s="161"/>
      <c r="E45" s="161"/>
      <c r="F45" s="161"/>
      <c r="G45" s="154"/>
      <c r="H45" s="154"/>
      <c r="I45" s="154"/>
      <c r="J45" s="154"/>
      <c r="K45" s="154"/>
      <c r="L45" s="154"/>
      <c r="M45" s="154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</row>
    <row r="46" spans="1:60">
      <c r="A46" s="52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  <row r="47" spans="1:60">
      <c r="A47" s="52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</row>
    <row r="48" spans="1:60">
      <c r="A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</row>
    <row r="49" spans="1:60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</row>
    <row r="50" spans="1:60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</row>
    <row r="51" spans="1:60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</row>
    <row r="52" spans="1:60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</row>
    <row r="53" spans="1:60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</row>
    <row r="54" spans="1:60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</row>
    <row r="55" spans="1:60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</row>
    <row r="56" spans="1:60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</row>
    <row r="57" spans="1:60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</row>
    <row r="58" spans="1:60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</row>
    <row r="59" spans="1:60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</row>
    <row r="60" spans="1:60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</row>
    <row r="61" spans="1:60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</row>
    <row r="62" spans="1:60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</row>
    <row r="63" spans="1:60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</row>
    <row r="64" spans="1:60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</row>
    <row r="65" spans="1:60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</row>
    <row r="66" spans="1:60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</row>
    <row r="67" spans="1:60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</row>
    <row r="68" spans="1:60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</row>
    <row r="69" spans="1:60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</row>
    <row r="70" spans="1:60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</row>
    <row r="71" spans="1:60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</row>
    <row r="72" spans="1:60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</row>
    <row r="73" spans="1:60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</row>
    <row r="74" spans="1:60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</row>
    <row r="75" spans="1:60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</row>
    <row r="76" spans="1:60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</row>
    <row r="77" spans="1:60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</row>
    <row r="78" spans="1:60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</row>
    <row r="79" spans="1:60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</row>
    <row r="80" spans="1:60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</row>
    <row r="81" spans="1:60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</row>
    <row r="82" spans="1:60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</row>
    <row r="83" spans="1:60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</row>
    <row r="84" spans="1:60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</row>
    <row r="85" spans="1:60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</row>
    <row r="86" spans="1:60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</row>
    <row r="87" spans="1:60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</row>
    <row r="88" spans="1:60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</row>
    <row r="89" spans="1:60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</row>
    <row r="90" spans="1:60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</row>
    <row r="91" spans="1:60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</row>
    <row r="92" spans="1:60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</row>
    <row r="93" spans="1:60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</row>
    <row r="94" spans="1:60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</row>
    <row r="95" spans="1:60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</row>
    <row r="96" spans="1:60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</row>
    <row r="97" spans="1:60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</row>
    <row r="98" spans="1:60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</row>
    <row r="99" spans="1:60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</row>
    <row r="100" spans="1:60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60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</row>
    <row r="102" spans="1:60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</row>
    <row r="103" spans="1:60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</row>
    <row r="104" spans="1:60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</row>
    <row r="105" spans="1:60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</row>
    <row r="106" spans="1:60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</row>
    <row r="107" spans="1:60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</row>
    <row r="108" spans="1:60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</row>
    <row r="109" spans="1:60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</row>
    <row r="110" spans="1:60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</row>
    <row r="111" spans="1:60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</row>
    <row r="112" spans="1:60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</row>
    <row r="113" spans="1:60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</row>
    <row r="114" spans="1:60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</row>
    <row r="115" spans="1:60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</row>
    <row r="116" spans="1:60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</row>
    <row r="117" spans="1:60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</row>
    <row r="118" spans="1:60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</row>
    <row r="119" spans="1:60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</row>
    <row r="120" spans="1:60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</row>
    <row r="121" spans="1:60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</row>
    <row r="122" spans="1:60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</row>
    <row r="123" spans="1:60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</row>
    <row r="124" spans="1:60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</row>
    <row r="125" spans="1:60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</row>
    <row r="126" spans="1:60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</row>
    <row r="127" spans="1:60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</row>
    <row r="128" spans="1:60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</row>
    <row r="129" spans="1:60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</row>
    <row r="130" spans="1:60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</row>
    <row r="131" spans="1:60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</row>
    <row r="132" spans="1:60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</row>
    <row r="133" spans="1:60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</row>
    <row r="134" spans="1:60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</row>
    <row r="135" spans="1:60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</row>
    <row r="136" spans="1:60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</row>
    <row r="137" spans="1:60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</row>
    <row r="138" spans="1:60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</row>
    <row r="139" spans="1:60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</row>
    <row r="140" spans="1:60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</row>
    <row r="141" spans="1:60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</row>
    <row r="142" spans="1:60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</row>
    <row r="143" spans="1:60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</row>
    <row r="144" spans="1:60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</row>
    <row r="145" spans="1:60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</row>
    <row r="146" spans="1:60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C111"/>
  <sheetViews>
    <sheetView zoomScale="81" zoomScaleNormal="150" zoomScalePageLayoutView="150" workbookViewId="0">
      <selection activeCell="Q14" sqref="Q14:R14"/>
    </sheetView>
  </sheetViews>
  <sheetFormatPr baseColWidth="10" defaultColWidth="10.81640625" defaultRowHeight="14.5"/>
  <cols>
    <col min="1" max="3" width="8.453125" style="78" customWidth="1"/>
    <col min="4" max="4" width="1.453125" style="78" customWidth="1"/>
    <col min="5" max="6" width="8.453125" style="78" customWidth="1"/>
    <col min="7" max="7" width="1.453125" style="78" customWidth="1"/>
    <col min="8" max="9" width="8.453125" style="78" customWidth="1"/>
    <col min="10" max="10" width="1.81640625" style="78" customWidth="1"/>
    <col min="11" max="12" width="8.81640625" style="78" customWidth="1"/>
    <col min="13" max="13" width="1.453125" style="78" customWidth="1"/>
    <col min="14" max="15" width="8.81640625" style="78" customWidth="1"/>
    <col min="16" max="16" width="1.81640625" style="78" customWidth="1"/>
    <col min="17" max="18" width="8.81640625" style="78" customWidth="1"/>
    <col min="19" max="26" width="10.81640625" style="78"/>
    <col min="27" max="27" width="2.36328125" style="78" customWidth="1"/>
    <col min="28" max="28" width="10.81640625" style="78"/>
    <col min="29" max="29" width="2.36328125" style="78" customWidth="1"/>
    <col min="30" max="30" width="10.81640625" style="78"/>
    <col min="31" max="31" width="2.36328125" style="78" customWidth="1"/>
    <col min="32" max="32" width="10.81640625" style="78"/>
    <col min="33" max="33" width="2.36328125" style="78" customWidth="1"/>
    <col min="34" max="34" width="10.81640625" style="78"/>
    <col min="35" max="35" width="2.36328125" style="78" customWidth="1"/>
    <col min="36" max="16384" width="10.81640625" style="78"/>
  </cols>
  <sheetData>
    <row r="1" spans="1:5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ht="18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13" t="s">
        <v>171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55" ht="19" thickBot="1">
      <c r="A3" s="52"/>
      <c r="B3" s="52"/>
      <c r="C3" s="52"/>
      <c r="D3" s="52"/>
      <c r="E3" s="52"/>
      <c r="F3" s="215" t="s">
        <v>119</v>
      </c>
      <c r="G3" s="215"/>
      <c r="H3" s="215"/>
      <c r="I3" s="215"/>
      <c r="J3" s="215"/>
      <c r="K3" s="215"/>
      <c r="L3" s="21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83" t="s">
        <v>168</v>
      </c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</row>
    <row r="5" spans="1:55" ht="1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84" t="s">
        <v>169</v>
      </c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</row>
    <row r="6" spans="1:55">
      <c r="A6" s="52"/>
      <c r="B6" s="52"/>
      <c r="C6" s="52"/>
      <c r="D6" s="52"/>
      <c r="E6" s="52"/>
      <c r="F6" s="52"/>
      <c r="G6" s="52"/>
      <c r="H6" s="216" t="s">
        <v>260</v>
      </c>
      <c r="I6" s="217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</row>
    <row r="7" spans="1:55" ht="15" thickBot="1">
      <c r="A7" s="52"/>
      <c r="B7" s="52"/>
      <c r="C7" s="52"/>
      <c r="D7" s="52"/>
      <c r="E7" s="52"/>
      <c r="F7" s="52"/>
      <c r="G7" s="52"/>
      <c r="H7" s="218"/>
      <c r="I7" s="21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85" t="s">
        <v>170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</row>
    <row r="8" spans="1:5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86">
        <v>1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55">
      <c r="A9" s="52"/>
      <c r="B9" s="52"/>
      <c r="C9" s="52"/>
      <c r="D9" s="52"/>
      <c r="E9" s="52"/>
      <c r="F9" s="52"/>
      <c r="G9" s="52"/>
      <c r="H9" s="124" t="s">
        <v>118</v>
      </c>
      <c r="I9" s="12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86">
        <v>2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</row>
    <row r="10" spans="1:55">
      <c r="A10" s="52"/>
      <c r="B10" s="52"/>
      <c r="C10" s="52"/>
      <c r="D10" s="52"/>
      <c r="E10" s="52"/>
      <c r="F10" s="52"/>
      <c r="G10" s="52"/>
      <c r="H10" s="214" t="s">
        <v>261</v>
      </c>
      <c r="I10" s="214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86">
        <v>3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</row>
    <row r="11" spans="1:55" ht="15" thickBot="1">
      <c r="A11" s="52"/>
      <c r="B11" s="52"/>
      <c r="C11" s="52"/>
      <c r="D11" s="52"/>
      <c r="E11" s="52"/>
      <c r="F11" s="52"/>
      <c r="G11" s="52"/>
      <c r="H11" s="214" t="s">
        <v>262</v>
      </c>
      <c r="I11" s="21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</row>
    <row r="12" spans="1:55">
      <c r="A12" s="52"/>
      <c r="B12" s="52"/>
      <c r="C12" s="52"/>
      <c r="D12" s="52"/>
      <c r="E12" s="52"/>
      <c r="F12" s="52"/>
      <c r="G12" s="52"/>
      <c r="H12" s="214" t="s">
        <v>263</v>
      </c>
      <c r="I12" s="214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83"/>
      <c r="AA12" s="52"/>
      <c r="AB12" s="83"/>
      <c r="AC12" s="52"/>
      <c r="AD12" s="83"/>
      <c r="AE12" s="52"/>
      <c r="AF12" s="83"/>
      <c r="AG12" s="52"/>
      <c r="AH12" s="83"/>
      <c r="AI12" s="52"/>
      <c r="AJ12" s="83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</row>
    <row r="13" spans="1:55" ht="15" thickBo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84"/>
      <c r="AA13" s="52"/>
      <c r="AB13" s="84"/>
      <c r="AC13" s="52"/>
      <c r="AD13" s="84"/>
      <c r="AE13" s="52"/>
      <c r="AF13" s="84"/>
      <c r="AG13" s="52"/>
      <c r="AH13" s="84"/>
      <c r="AI13" s="52"/>
      <c r="AJ13" s="84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</row>
    <row r="14" spans="1:55">
      <c r="A14" s="52"/>
      <c r="B14" s="216" t="s">
        <v>223</v>
      </c>
      <c r="C14" s="217"/>
      <c r="D14" s="52"/>
      <c r="E14" s="216" t="s">
        <v>264</v>
      </c>
      <c r="F14" s="217"/>
      <c r="G14" s="52"/>
      <c r="H14" s="216" t="s">
        <v>265</v>
      </c>
      <c r="I14" s="217"/>
      <c r="J14" s="52"/>
      <c r="K14" s="216" t="s">
        <v>266</v>
      </c>
      <c r="L14" s="217"/>
      <c r="M14" s="52"/>
      <c r="N14" s="216"/>
      <c r="O14" s="217"/>
      <c r="P14" s="52"/>
      <c r="Q14" s="216"/>
      <c r="R14" s="217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</row>
    <row r="15" spans="1:55" ht="15" thickBot="1">
      <c r="A15" s="52"/>
      <c r="B15" s="218"/>
      <c r="C15" s="219"/>
      <c r="D15" s="52"/>
      <c r="E15" s="218"/>
      <c r="F15" s="219"/>
      <c r="G15" s="52"/>
      <c r="H15" s="218"/>
      <c r="I15" s="219"/>
      <c r="J15" s="52"/>
      <c r="K15" s="218"/>
      <c r="L15" s="219"/>
      <c r="M15" s="52"/>
      <c r="N15" s="218"/>
      <c r="O15" s="219"/>
      <c r="P15" s="52"/>
      <c r="Q15" s="218"/>
      <c r="R15" s="219"/>
      <c r="S15" s="52"/>
      <c r="T15" s="52"/>
      <c r="U15" s="52"/>
      <c r="V15" s="52"/>
      <c r="W15" s="52"/>
      <c r="X15" s="52"/>
      <c r="Y15" s="52"/>
      <c r="Z15" s="85" t="s">
        <v>170</v>
      </c>
      <c r="AA15" s="52"/>
      <c r="AB15" s="85" t="s">
        <v>170</v>
      </c>
      <c r="AC15" s="52"/>
      <c r="AD15" s="85" t="s">
        <v>170</v>
      </c>
      <c r="AE15" s="52"/>
      <c r="AF15" s="85" t="s">
        <v>170</v>
      </c>
      <c r="AG15" s="52"/>
      <c r="AH15" s="85" t="s">
        <v>170</v>
      </c>
      <c r="AI15" s="52"/>
      <c r="AJ15" s="85" t="s">
        <v>170</v>
      </c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</row>
    <row r="16" spans="1:5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86">
        <v>1</v>
      </c>
      <c r="AA16" s="125"/>
      <c r="AB16" s="86">
        <v>1</v>
      </c>
      <c r="AC16" s="125"/>
      <c r="AD16" s="86">
        <v>1</v>
      </c>
      <c r="AE16" s="125"/>
      <c r="AF16" s="86">
        <v>1</v>
      </c>
      <c r="AG16" s="125"/>
      <c r="AH16" s="86">
        <v>1</v>
      </c>
      <c r="AI16" s="125"/>
      <c r="AJ16" s="86">
        <v>1</v>
      </c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</row>
    <row r="17" spans="1:55">
      <c r="A17" s="52"/>
      <c r="B17" s="124" t="s">
        <v>118</v>
      </c>
      <c r="C17" s="124"/>
      <c r="D17" s="52"/>
      <c r="E17" s="124" t="s">
        <v>118</v>
      </c>
      <c r="F17" s="124"/>
      <c r="G17" s="52"/>
      <c r="H17" s="124" t="s">
        <v>118</v>
      </c>
      <c r="I17" s="124"/>
      <c r="J17" s="52"/>
      <c r="K17" s="124" t="s">
        <v>118</v>
      </c>
      <c r="L17" s="124"/>
      <c r="M17" s="52"/>
      <c r="N17" s="124" t="s">
        <v>118</v>
      </c>
      <c r="O17" s="124"/>
      <c r="P17" s="52"/>
      <c r="Q17" s="124" t="s">
        <v>118</v>
      </c>
      <c r="R17" s="124"/>
      <c r="S17" s="52"/>
      <c r="T17" s="52"/>
      <c r="U17" s="52"/>
      <c r="V17" s="52"/>
      <c r="W17" s="52"/>
      <c r="X17" s="52"/>
      <c r="Y17" s="52"/>
      <c r="Z17" s="86">
        <v>2</v>
      </c>
      <c r="AA17" s="125"/>
      <c r="AB17" s="86">
        <v>2</v>
      </c>
      <c r="AC17" s="125"/>
      <c r="AD17" s="86">
        <v>2</v>
      </c>
      <c r="AE17" s="125"/>
      <c r="AF17" s="86">
        <v>2</v>
      </c>
      <c r="AG17" s="125"/>
      <c r="AH17" s="86">
        <v>2</v>
      </c>
      <c r="AI17" s="125"/>
      <c r="AJ17" s="86">
        <v>2</v>
      </c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</row>
    <row r="18" spans="1:55">
      <c r="A18" s="52"/>
      <c r="B18" s="214">
        <v>1</v>
      </c>
      <c r="C18" s="214"/>
      <c r="D18" s="52"/>
      <c r="E18" s="214">
        <v>1</v>
      </c>
      <c r="F18" s="214"/>
      <c r="G18" s="52"/>
      <c r="H18" s="214">
        <v>1</v>
      </c>
      <c r="I18" s="214"/>
      <c r="J18" s="52"/>
      <c r="K18" s="214">
        <v>1</v>
      </c>
      <c r="L18" s="214"/>
      <c r="M18" s="52"/>
      <c r="N18" s="214">
        <v>1</v>
      </c>
      <c r="O18" s="214"/>
      <c r="P18" s="52"/>
      <c r="Q18" s="214">
        <v>1</v>
      </c>
      <c r="R18" s="214"/>
      <c r="S18" s="52"/>
      <c r="T18" s="52"/>
      <c r="U18" s="52"/>
      <c r="V18" s="52"/>
      <c r="W18" s="52"/>
      <c r="X18" s="52"/>
      <c r="Y18" s="52"/>
      <c r="Z18" s="86">
        <v>3</v>
      </c>
      <c r="AA18" s="125"/>
      <c r="AB18" s="86">
        <v>3</v>
      </c>
      <c r="AC18" s="125"/>
      <c r="AD18" s="86">
        <v>3</v>
      </c>
      <c r="AE18" s="125"/>
      <c r="AF18" s="86">
        <v>3</v>
      </c>
      <c r="AG18" s="125"/>
      <c r="AH18" s="86">
        <v>3</v>
      </c>
      <c r="AI18" s="125"/>
      <c r="AJ18" s="86">
        <v>3</v>
      </c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</row>
    <row r="19" spans="1:55">
      <c r="A19" s="52"/>
      <c r="B19" s="214">
        <v>2</v>
      </c>
      <c r="C19" s="214"/>
      <c r="D19" s="52"/>
      <c r="E19" s="214">
        <v>2</v>
      </c>
      <c r="F19" s="214"/>
      <c r="G19" s="52"/>
      <c r="H19" s="214">
        <v>2</v>
      </c>
      <c r="I19" s="214"/>
      <c r="J19" s="52"/>
      <c r="K19" s="214">
        <v>2</v>
      </c>
      <c r="L19" s="214"/>
      <c r="M19" s="52"/>
      <c r="N19" s="214">
        <v>2</v>
      </c>
      <c r="O19" s="214"/>
      <c r="P19" s="52"/>
      <c r="Q19" s="214">
        <v>2</v>
      </c>
      <c r="R19" s="214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</row>
    <row r="20" spans="1:55">
      <c r="A20" s="52"/>
      <c r="B20" s="214">
        <v>3</v>
      </c>
      <c r="C20" s="214"/>
      <c r="D20" s="52"/>
      <c r="E20" s="214">
        <v>3</v>
      </c>
      <c r="F20" s="214"/>
      <c r="G20" s="52"/>
      <c r="H20" s="214">
        <v>3</v>
      </c>
      <c r="I20" s="214"/>
      <c r="J20" s="52"/>
      <c r="K20" s="214">
        <v>3</v>
      </c>
      <c r="L20" s="214"/>
      <c r="M20" s="52"/>
      <c r="N20" s="214">
        <v>3</v>
      </c>
      <c r="O20" s="214"/>
      <c r="P20" s="52"/>
      <c r="Q20" s="214">
        <v>3</v>
      </c>
      <c r="R20" s="214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</row>
    <row r="21" spans="1:5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</row>
    <row r="22" spans="1:5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</row>
    <row r="23" spans="1:5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170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</row>
    <row r="24" spans="1:5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</row>
    <row r="25" spans="1:5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</row>
    <row r="26" spans="1:5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</row>
    <row r="27" spans="1:5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</row>
    <row r="28" spans="1:5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</row>
    <row r="29" spans="1:5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</row>
    <row r="30" spans="1:5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</row>
    <row r="31" spans="1:5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</row>
    <row r="32" spans="1:5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</row>
    <row r="33" spans="1:5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</row>
    <row r="34" spans="1:5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</row>
    <row r="36" spans="1:5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</row>
    <row r="37" spans="1:5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</row>
    <row r="38" spans="1:5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</row>
    <row r="39" spans="1:5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</row>
    <row r="40" spans="1:5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</row>
    <row r="41" spans="1:5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</row>
    <row r="42" spans="1:5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5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</row>
    <row r="50" spans="1:5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</row>
    <row r="51" spans="1:5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5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</row>
    <row r="53" spans="1:5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</row>
    <row r="54" spans="1:5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</row>
    <row r="55" spans="1:5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5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5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5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5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5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</row>
    <row r="64" spans="1:5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</row>
    <row r="66" spans="1:5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</row>
    <row r="69" spans="1:5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</row>
    <row r="70" spans="1:5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5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</row>
    <row r="72" spans="1:5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</row>
    <row r="73" spans="1:5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pans="1:5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</row>
    <row r="76" spans="1:5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</row>
    <row r="77" spans="1:5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</row>
    <row r="79" spans="1:5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spans="1:5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pans="1:5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</row>
    <row r="82" spans="1:5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</row>
    <row r="83" spans="1:5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5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</row>
    <row r="85" spans="1:5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</row>
    <row r="86" spans="1:5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</row>
    <row r="87" spans="1:5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</row>
    <row r="88" spans="1:5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</row>
    <row r="89" spans="1:5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</row>
    <row r="90" spans="1:5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</row>
    <row r="91" spans="1:5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</row>
    <row r="92" spans="1:5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</row>
    <row r="93" spans="1:5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</row>
    <row r="94" spans="1:5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</row>
    <row r="95" spans="1:5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</row>
    <row r="96" spans="1:5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</row>
    <row r="97" spans="1:5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</row>
    <row r="98" spans="1:5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</row>
    <row r="99" spans="1:5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</row>
    <row r="100" spans="1:5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</row>
    <row r="101" spans="1:5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</row>
    <row r="102" spans="1:5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</row>
    <row r="103" spans="1:5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</row>
    <row r="104" spans="1:5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</row>
    <row r="105" spans="1:5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</row>
    <row r="106" spans="1:5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</row>
    <row r="107" spans="1:5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</row>
    <row r="108" spans="1:5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</row>
    <row r="109" spans="1:5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</row>
    <row r="110" spans="1:5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</row>
    <row r="111" spans="1:5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</row>
  </sheetData>
  <mergeCells count="36">
    <mergeCell ref="E18:F18"/>
    <mergeCell ref="E19:F19"/>
    <mergeCell ref="E20:F20"/>
    <mergeCell ref="B18:C18"/>
    <mergeCell ref="B19:C19"/>
    <mergeCell ref="B20:C20"/>
    <mergeCell ref="B14:C14"/>
    <mergeCell ref="B15:C15"/>
    <mergeCell ref="E14:F14"/>
    <mergeCell ref="E15:F15"/>
    <mergeCell ref="H14:I14"/>
    <mergeCell ref="H15:I15"/>
    <mergeCell ref="K14:L14"/>
    <mergeCell ref="H20:I20"/>
    <mergeCell ref="K18:L18"/>
    <mergeCell ref="Q14:R14"/>
    <mergeCell ref="Q15:R15"/>
    <mergeCell ref="Q18:R18"/>
    <mergeCell ref="Q19:R19"/>
    <mergeCell ref="K19:L19"/>
    <mergeCell ref="Z2:AJ2"/>
    <mergeCell ref="K20:L20"/>
    <mergeCell ref="N18:O18"/>
    <mergeCell ref="N19:O19"/>
    <mergeCell ref="N20:O20"/>
    <mergeCell ref="F3:L3"/>
    <mergeCell ref="H6:I7"/>
    <mergeCell ref="H10:I10"/>
    <mergeCell ref="H11:I11"/>
    <mergeCell ref="H12:I12"/>
    <mergeCell ref="H18:I18"/>
    <mergeCell ref="H19:I19"/>
    <mergeCell ref="K15:L15"/>
    <mergeCell ref="N14:O14"/>
    <mergeCell ref="N15:O15"/>
    <mergeCell ref="Q20:R20"/>
  </mergeCells>
  <pageMargins left="0.7" right="0.7" top="0.75" bottom="0.75" header="0.3" footer="0.3"/>
  <pageSetup orientation="portrait" horizontalDpi="0" verticalDpi="0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76F6-2054-42F3-9BA5-33A4D3421CDC}">
  <dimension ref="A1:AV109"/>
  <sheetViews>
    <sheetView zoomScale="75" zoomScaleNormal="106" workbookViewId="0">
      <selection activeCell="F24" sqref="F24"/>
    </sheetView>
  </sheetViews>
  <sheetFormatPr baseColWidth="10" defaultRowHeight="14.5"/>
  <cols>
    <col min="1" max="1" width="10.81640625" customWidth="1"/>
    <col min="2" max="2" width="44.1796875" customWidth="1"/>
  </cols>
  <sheetData>
    <row r="1" spans="1:4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</row>
    <row r="2" spans="1:48" ht="41" customHeight="1">
      <c r="A2" s="52"/>
      <c r="B2" s="153" t="s">
        <v>191</v>
      </c>
      <c r="C2" s="133"/>
      <c r="D2" s="133"/>
      <c r="E2" s="133"/>
      <c r="F2" s="133"/>
      <c r="G2" s="133"/>
      <c r="H2" s="13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48">
      <c r="A3" s="52"/>
      <c r="B3" s="154"/>
      <c r="C3" s="154"/>
      <c r="D3" s="154"/>
      <c r="E3" s="154"/>
      <c r="F3" s="154"/>
      <c r="G3" s="154"/>
      <c r="H3" s="1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48">
      <c r="A4" s="52"/>
      <c r="B4" s="154" t="s">
        <v>187</v>
      </c>
      <c r="C4" s="154"/>
      <c r="D4" s="154"/>
      <c r="E4" s="154"/>
      <c r="F4" s="154"/>
      <c r="G4" s="154"/>
      <c r="H4" s="15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48">
      <c r="A5" s="52"/>
      <c r="B5" s="154" t="s">
        <v>188</v>
      </c>
      <c r="C5" s="154"/>
      <c r="D5" s="154"/>
      <c r="E5" s="154"/>
      <c r="F5" s="154"/>
      <c r="G5" s="154"/>
      <c r="H5" s="15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8" customHeight="1">
      <c r="A6" s="52"/>
      <c r="B6" s="154" t="s">
        <v>189</v>
      </c>
      <c r="C6" s="154"/>
      <c r="D6" s="154"/>
      <c r="E6" s="154"/>
      <c r="F6" s="154"/>
      <c r="G6" s="154"/>
      <c r="H6" s="1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>
      <c r="A7" s="52"/>
      <c r="B7" s="154" t="s">
        <v>190</v>
      </c>
      <c r="C7" s="154"/>
      <c r="D7" s="154"/>
      <c r="E7" s="154"/>
      <c r="F7" s="154"/>
      <c r="G7" s="154"/>
      <c r="H7" s="154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>
      <c r="A8" s="52"/>
      <c r="B8" s="154"/>
      <c r="C8" s="154"/>
      <c r="D8" s="154"/>
      <c r="E8" s="154"/>
      <c r="F8" s="154"/>
      <c r="G8" s="154"/>
      <c r="H8" s="154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8">
      <c r="A9" s="52"/>
      <c r="B9" s="154"/>
      <c r="C9" s="154"/>
      <c r="D9" s="154"/>
      <c r="E9" s="154"/>
      <c r="F9" s="154"/>
      <c r="G9" s="154"/>
      <c r="H9" s="154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</row>
    <row r="10" spans="1:48">
      <c r="A10" s="52"/>
      <c r="B10" s="124"/>
      <c r="C10" s="124"/>
      <c r="D10" s="124"/>
      <c r="E10" s="124"/>
      <c r="F10" s="124"/>
      <c r="G10" s="124"/>
      <c r="H10" s="124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8" ht="18.5">
      <c r="A11" s="52"/>
      <c r="B11" s="155" t="s">
        <v>192</v>
      </c>
      <c r="C11" s="155" t="s">
        <v>193</v>
      </c>
      <c r="D11" s="155"/>
      <c r="E11" s="155"/>
      <c r="F11" s="155" t="s">
        <v>194</v>
      </c>
      <c r="G11" s="155"/>
      <c r="H11" s="155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ht="18.5">
      <c r="A12" s="52"/>
      <c r="B12" s="155"/>
      <c r="C12" s="155"/>
      <c r="D12" s="155"/>
      <c r="E12" s="155"/>
      <c r="F12" s="155" t="s">
        <v>195</v>
      </c>
      <c r="G12" s="155"/>
      <c r="H12" s="155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ht="18.5">
      <c r="A13" s="52"/>
      <c r="B13" s="155"/>
      <c r="C13" s="155"/>
      <c r="D13" s="155"/>
      <c r="E13" s="155"/>
      <c r="F13" s="155"/>
      <c r="G13" s="155"/>
      <c r="H13" s="155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</row>
    <row r="14" spans="1:48">
      <c r="A14" s="52"/>
      <c r="B14" s="156"/>
      <c r="C14" s="156"/>
      <c r="D14" s="156"/>
      <c r="E14" s="156"/>
      <c r="F14" s="156"/>
      <c r="G14" s="156" t="s">
        <v>269</v>
      </c>
      <c r="H14" s="156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>
      <c r="A15" s="52"/>
      <c r="B15" s="156" t="s">
        <v>267</v>
      </c>
      <c r="C15" s="156"/>
      <c r="D15" s="156" t="s">
        <v>268</v>
      </c>
      <c r="E15" s="156"/>
      <c r="F15" s="156"/>
      <c r="G15" s="156"/>
      <c r="H15" s="15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>
      <c r="A16" s="52"/>
      <c r="B16" s="156"/>
      <c r="C16" s="156"/>
      <c r="D16" s="156"/>
      <c r="E16" s="156"/>
      <c r="F16" s="156"/>
      <c r="G16" s="156"/>
      <c r="H16" s="15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>
      <c r="A17" s="52"/>
      <c r="B17" s="156"/>
      <c r="C17" s="156"/>
      <c r="D17" s="156"/>
      <c r="E17" s="156"/>
      <c r="F17" s="156"/>
      <c r="G17" s="156"/>
      <c r="H17" s="1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>
      <c r="A18" s="52"/>
      <c r="B18" s="156" t="s">
        <v>270</v>
      </c>
      <c r="C18" s="156"/>
      <c r="D18" s="156" t="s">
        <v>271</v>
      </c>
      <c r="E18" s="156"/>
      <c r="F18" s="156"/>
      <c r="G18" s="156" t="s">
        <v>272</v>
      </c>
      <c r="H18" s="1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>
      <c r="A19" s="52"/>
      <c r="B19" s="156"/>
      <c r="C19" s="156"/>
      <c r="D19" s="156"/>
      <c r="E19" s="156"/>
      <c r="F19" s="156"/>
      <c r="G19" s="156"/>
      <c r="H19" s="1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>
      <c r="A20" s="52"/>
      <c r="B20" s="156"/>
      <c r="C20" s="156"/>
      <c r="D20" s="156"/>
      <c r="E20" s="156"/>
      <c r="F20" s="156"/>
      <c r="G20" s="156"/>
      <c r="H20" s="156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>
      <c r="A21" s="52"/>
      <c r="B21" s="156" t="s">
        <v>224</v>
      </c>
      <c r="C21" s="156" t="s">
        <v>225</v>
      </c>
      <c r="D21" s="156"/>
      <c r="E21" s="156"/>
      <c r="F21" s="156" t="s">
        <v>226</v>
      </c>
      <c r="G21" s="156"/>
      <c r="H21" s="1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>
      <c r="A22" s="52"/>
      <c r="B22" s="156"/>
      <c r="C22" s="156"/>
      <c r="D22" s="156"/>
      <c r="E22" s="156"/>
      <c r="F22" s="156"/>
      <c r="G22" s="156"/>
      <c r="H22" s="1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>
      <c r="A23" s="52"/>
      <c r="B23" s="156"/>
      <c r="C23" s="156"/>
      <c r="D23" s="156"/>
      <c r="E23" s="156"/>
      <c r="F23" s="156"/>
      <c r="G23" s="156"/>
      <c r="H23" s="1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>
      <c r="A24" s="52"/>
      <c r="B24" s="156" t="s">
        <v>273</v>
      </c>
      <c r="C24" s="156" t="s">
        <v>274</v>
      </c>
      <c r="D24" s="156"/>
      <c r="E24" s="156"/>
      <c r="F24" s="156" t="s">
        <v>275</v>
      </c>
      <c r="G24" s="156"/>
      <c r="H24" s="1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:48">
      <c r="A25" s="52"/>
      <c r="B25" s="156"/>
      <c r="C25" s="156"/>
      <c r="D25" s="156"/>
      <c r="E25" s="156"/>
      <c r="F25" s="156"/>
      <c r="G25" s="156"/>
      <c r="H25" s="1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48">
      <c r="A26" s="52"/>
      <c r="B26" s="156"/>
      <c r="C26" s="156"/>
      <c r="D26" s="156"/>
      <c r="E26" s="156"/>
      <c r="F26" s="156"/>
      <c r="G26" s="156"/>
      <c r="H26" s="1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1:48">
      <c r="A27" s="52"/>
      <c r="B27" s="156"/>
      <c r="C27" s="156"/>
      <c r="D27" s="156"/>
      <c r="E27" s="156"/>
      <c r="F27" s="156"/>
      <c r="G27" s="156"/>
      <c r="H27" s="15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>
      <c r="A28" s="52"/>
      <c r="B28" s="156"/>
      <c r="C28" s="156"/>
      <c r="D28" s="156"/>
      <c r="E28" s="156"/>
      <c r="F28" s="156"/>
      <c r="G28" s="156"/>
      <c r="H28" s="15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1:48">
      <c r="A29" s="52"/>
      <c r="B29" s="156"/>
      <c r="C29" s="156"/>
      <c r="D29" s="156"/>
      <c r="E29" s="156"/>
      <c r="F29" s="156"/>
      <c r="G29" s="156"/>
      <c r="H29" s="15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>
      <c r="A30" s="52"/>
      <c r="B30" s="156"/>
      <c r="C30" s="156"/>
      <c r="D30" s="156"/>
      <c r="E30" s="156"/>
      <c r="F30" s="156"/>
      <c r="G30" s="156"/>
      <c r="H30" s="156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>
      <c r="A31" s="52"/>
      <c r="B31" s="156"/>
      <c r="C31" s="156"/>
      <c r="D31" s="156"/>
      <c r="E31" s="156"/>
      <c r="F31" s="156"/>
      <c r="G31" s="156"/>
      <c r="H31" s="1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</row>
    <row r="32" spans="1:48">
      <c r="A32" s="52"/>
      <c r="B32" s="156"/>
      <c r="C32" s="156"/>
      <c r="D32" s="156"/>
      <c r="E32" s="156"/>
      <c r="F32" s="156"/>
      <c r="G32" s="156"/>
      <c r="H32" s="1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>
      <c r="A33" s="52"/>
      <c r="B33" s="156"/>
      <c r="C33" s="156"/>
      <c r="D33" s="156"/>
      <c r="E33" s="156"/>
      <c r="F33" s="156"/>
      <c r="G33" s="156"/>
      <c r="H33" s="156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1:48">
      <c r="A34" s="52"/>
      <c r="B34" s="156"/>
      <c r="C34" s="156"/>
      <c r="D34" s="156"/>
      <c r="E34" s="156"/>
      <c r="F34" s="156"/>
      <c r="G34" s="156"/>
      <c r="H34" s="15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>
      <c r="A35" s="52"/>
      <c r="B35" s="156"/>
      <c r="C35" s="156"/>
      <c r="D35" s="156"/>
      <c r="E35" s="156"/>
      <c r="F35" s="156"/>
      <c r="G35" s="156"/>
      <c r="H35" s="156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1:48">
      <c r="A36" s="52"/>
      <c r="B36" s="156"/>
      <c r="C36" s="156"/>
      <c r="D36" s="156"/>
      <c r="E36" s="156"/>
      <c r="F36" s="156"/>
      <c r="G36" s="156"/>
      <c r="H36" s="156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>
      <c r="A37" s="52"/>
      <c r="B37" s="156"/>
      <c r="C37" s="156"/>
      <c r="D37" s="156"/>
      <c r="E37" s="156"/>
      <c r="F37" s="156"/>
      <c r="G37" s="156"/>
      <c r="H37" s="156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</row>
    <row r="38" spans="1:48">
      <c r="A38" s="52"/>
      <c r="B38" s="156"/>
      <c r="C38" s="156"/>
      <c r="D38" s="156"/>
      <c r="E38" s="156"/>
      <c r="F38" s="156"/>
      <c r="G38" s="156"/>
      <c r="H38" s="156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1:48">
      <c r="A39" s="52"/>
      <c r="B39" s="156"/>
      <c r="C39" s="156"/>
      <c r="D39" s="156"/>
      <c r="E39" s="156"/>
      <c r="F39" s="156"/>
      <c r="G39" s="156"/>
      <c r="H39" s="15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</row>
    <row r="40" spans="1:48">
      <c r="A40" s="52"/>
      <c r="B40" s="156"/>
      <c r="C40" s="156"/>
      <c r="D40" s="156"/>
      <c r="E40" s="156"/>
      <c r="F40" s="156"/>
      <c r="G40" s="156"/>
      <c r="H40" s="156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</row>
    <row r="41" spans="1:48">
      <c r="A41" s="52"/>
      <c r="B41" s="156"/>
      <c r="C41" s="156"/>
      <c r="D41" s="156"/>
      <c r="E41" s="156"/>
      <c r="F41" s="156"/>
      <c r="G41" s="156"/>
      <c r="H41" s="1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</row>
    <row r="42" spans="1:48">
      <c r="A42" s="52"/>
      <c r="B42" s="156"/>
      <c r="C42" s="156"/>
      <c r="D42" s="156"/>
      <c r="E42" s="156"/>
      <c r="F42" s="156"/>
      <c r="G42" s="156"/>
      <c r="H42" s="1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</row>
    <row r="43" spans="1:48">
      <c r="A43" s="52"/>
      <c r="B43" s="156"/>
      <c r="C43" s="156"/>
      <c r="D43" s="156"/>
      <c r="E43" s="156"/>
      <c r="F43" s="156"/>
      <c r="G43" s="156"/>
      <c r="H43" s="156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</row>
    <row r="44" spans="1:48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48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48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48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48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48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1:48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8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</row>
    <row r="60" spans="1:48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</row>
    <row r="61" spans="1:48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</row>
    <row r="62" spans="1:48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48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48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48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4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</row>
    <row r="72" spans="1:48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</row>
    <row r="73" spans="1:48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</row>
    <row r="74" spans="1:48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</row>
    <row r="75" spans="1:4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</row>
    <row r="76" spans="1:48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</row>
    <row r="77" spans="1:48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</row>
    <row r="78" spans="1:48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</row>
    <row r="79" spans="1:4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</row>
    <row r="80" spans="1:48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</row>
    <row r="81" spans="1:48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</row>
    <row r="82" spans="1:48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</row>
    <row r="83" spans="1:48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</row>
    <row r="84" spans="1:4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</row>
    <row r="85" spans="1:4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</row>
    <row r="86" spans="1:4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</row>
    <row r="87" spans="1:48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</row>
    <row r="88" spans="1:48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</row>
    <row r="89" spans="1:48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</row>
    <row r="90" spans="1:48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</row>
    <row r="91" spans="1:48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</row>
    <row r="92" spans="1:48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</row>
    <row r="93" spans="1:48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</row>
    <row r="94" spans="1:48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</row>
    <row r="95" spans="1:48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</row>
    <row r="96" spans="1:48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</row>
    <row r="97" spans="1:48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</row>
    <row r="98" spans="1:48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</row>
    <row r="99" spans="1:48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</row>
    <row r="100" spans="1:48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</row>
    <row r="101" spans="1:48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</row>
    <row r="102" spans="1:48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</row>
    <row r="103" spans="1:48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</row>
    <row r="104" spans="1:48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</row>
    <row r="105" spans="1:48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</row>
    <row r="106" spans="1:48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</row>
    <row r="107" spans="1:48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</row>
    <row r="108" spans="1:48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</row>
    <row r="109" spans="1:48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</sheetPr>
  <dimension ref="A1:AL95"/>
  <sheetViews>
    <sheetView showGridLines="0" showRowColHeaders="0" zoomScale="125" zoomScaleNormal="150" zoomScalePageLayoutView="150" workbookViewId="0">
      <selection activeCell="E32" sqref="E32:I32"/>
    </sheetView>
  </sheetViews>
  <sheetFormatPr baseColWidth="10" defaultColWidth="10.81640625" defaultRowHeight="14.5"/>
  <cols>
    <col min="1" max="1" width="15.453125" style="78" customWidth="1"/>
    <col min="2" max="2" width="6.81640625" style="78" customWidth="1"/>
    <col min="3" max="3" width="4.81640625" style="78" customWidth="1"/>
    <col min="4" max="4" width="1.81640625" style="78" customWidth="1"/>
    <col min="5" max="5" width="26.1796875" style="78" bestFit="1" customWidth="1"/>
    <col min="6" max="6" width="2.1796875" style="78" bestFit="1" customWidth="1"/>
    <col min="7" max="7" width="4.81640625" style="78" customWidth="1"/>
    <col min="8" max="8" width="1.453125" style="78" customWidth="1"/>
    <col min="9" max="9" width="25" style="78" bestFit="1" customWidth="1"/>
    <col min="10" max="10" width="8.36328125" style="78" customWidth="1"/>
    <col min="11" max="16384" width="10.81640625" style="78"/>
  </cols>
  <sheetData>
    <row r="1" spans="1:3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23.5">
      <c r="A2" s="52"/>
      <c r="B2" s="222" t="s">
        <v>166</v>
      </c>
      <c r="C2" s="222"/>
      <c r="D2" s="222"/>
      <c r="E2" s="222"/>
      <c r="F2" s="222"/>
      <c r="G2" s="222"/>
      <c r="H2" s="222"/>
      <c r="I2" s="222"/>
      <c r="J2" s="222"/>
      <c r="K2" s="8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38" ht="23.5">
      <c r="A3" s="52"/>
      <c r="B3" s="52"/>
      <c r="C3" s="126"/>
      <c r="D3" s="126"/>
      <c r="E3" s="126"/>
      <c r="F3" s="126"/>
      <c r="G3" s="126"/>
      <c r="H3" s="126"/>
      <c r="I3" s="126"/>
      <c r="J3" s="126"/>
      <c r="K3" s="126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15" customHeight="1">
      <c r="A4" s="52"/>
      <c r="B4" s="126"/>
      <c r="C4" s="126"/>
      <c r="D4" s="52"/>
      <c r="E4" s="127" t="s">
        <v>121</v>
      </c>
      <c r="F4" s="128"/>
      <c r="G4" s="126"/>
      <c r="H4" s="126"/>
      <c r="I4" s="127" t="s">
        <v>122</v>
      </c>
      <c r="J4" s="128"/>
      <c r="K4" s="128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 ht="3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>
      <c r="A6" s="52"/>
      <c r="B6" s="52"/>
      <c r="C6" s="79">
        <v>3</v>
      </c>
      <c r="D6" s="52"/>
      <c r="E6" s="80" t="s">
        <v>157</v>
      </c>
      <c r="F6" s="52"/>
      <c r="G6" s="79">
        <v>1</v>
      </c>
      <c r="H6" s="52"/>
      <c r="I6" s="80" t="s">
        <v>159</v>
      </c>
      <c r="J6" s="52"/>
      <c r="K6" s="223" t="s">
        <v>140</v>
      </c>
      <c r="L6" s="22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2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>
      <c r="A8" s="52"/>
      <c r="B8" s="52"/>
      <c r="C8" s="79">
        <v>3</v>
      </c>
      <c r="D8" s="52"/>
      <c r="E8" s="80" t="s">
        <v>123</v>
      </c>
      <c r="F8" s="52"/>
      <c r="G8" s="79">
        <v>1</v>
      </c>
      <c r="H8" s="52"/>
      <c r="I8" s="80" t="s">
        <v>131</v>
      </c>
      <c r="J8" s="52"/>
      <c r="K8" s="82" t="s">
        <v>114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3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13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>
      <c r="A10" s="52"/>
      <c r="B10" s="52"/>
      <c r="C10" s="79">
        <v>3</v>
      </c>
      <c r="D10" s="52"/>
      <c r="E10" s="80" t="s">
        <v>124</v>
      </c>
      <c r="F10" s="52"/>
      <c r="G10" s="79">
        <v>1</v>
      </c>
      <c r="H10" s="52"/>
      <c r="I10" s="80" t="s">
        <v>132</v>
      </c>
      <c r="J10" s="52"/>
      <c r="K10" s="82" t="s">
        <v>115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3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13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>
      <c r="A12" s="52"/>
      <c r="B12" s="52"/>
      <c r="C12" s="79">
        <v>3</v>
      </c>
      <c r="D12" s="52"/>
      <c r="E12" s="80" t="s">
        <v>125</v>
      </c>
      <c r="F12" s="52"/>
      <c r="G12" s="79">
        <v>1</v>
      </c>
      <c r="H12" s="52"/>
      <c r="I12" s="80" t="s">
        <v>133</v>
      </c>
      <c r="J12" s="52"/>
      <c r="K12" s="82" t="s">
        <v>116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3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>
      <c r="A14" s="52"/>
      <c r="B14" s="52"/>
      <c r="C14" s="79">
        <v>3</v>
      </c>
      <c r="D14" s="52"/>
      <c r="E14" s="80" t="s">
        <v>158</v>
      </c>
      <c r="F14" s="52"/>
      <c r="G14" s="79">
        <v>2</v>
      </c>
      <c r="H14" s="52"/>
      <c r="I14" s="80" t="s">
        <v>134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3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>
      <c r="A16" s="52"/>
      <c r="B16" s="52"/>
      <c r="C16" s="79">
        <v>1</v>
      </c>
      <c r="D16" s="52"/>
      <c r="E16" s="80" t="s">
        <v>126</v>
      </c>
      <c r="F16" s="52"/>
      <c r="G16" s="79">
        <v>1</v>
      </c>
      <c r="H16" s="52"/>
      <c r="I16" s="80" t="s">
        <v>135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ht="2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>
      <c r="A18" s="52"/>
      <c r="B18" s="52"/>
      <c r="C18" s="79">
        <v>1</v>
      </c>
      <c r="D18" s="52"/>
      <c r="E18" s="80" t="s">
        <v>127</v>
      </c>
      <c r="F18" s="52"/>
      <c r="G18" s="79">
        <v>2</v>
      </c>
      <c r="H18" s="52"/>
      <c r="I18" s="80" t="s">
        <v>136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ht="3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>
      <c r="A20" s="52"/>
      <c r="B20" s="52"/>
      <c r="C20" s="79">
        <v>1</v>
      </c>
      <c r="D20" s="52"/>
      <c r="E20" s="80" t="s">
        <v>128</v>
      </c>
      <c r="F20" s="52"/>
      <c r="G20" s="79">
        <v>3</v>
      </c>
      <c r="H20" s="52"/>
      <c r="I20" s="80" t="s">
        <v>137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3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>
      <c r="A22" s="52"/>
      <c r="B22" s="52"/>
      <c r="C22" s="79">
        <v>2</v>
      </c>
      <c r="D22" s="52"/>
      <c r="E22" s="80" t="s">
        <v>129</v>
      </c>
      <c r="F22" s="52"/>
      <c r="G22" s="79">
        <v>3</v>
      </c>
      <c r="H22" s="52"/>
      <c r="I22" s="80" t="s">
        <v>138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3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>
      <c r="A24" s="52"/>
      <c r="B24" s="52"/>
      <c r="C24" s="79">
        <v>1</v>
      </c>
      <c r="D24" s="52"/>
      <c r="E24" s="80" t="s">
        <v>130</v>
      </c>
      <c r="F24" s="52"/>
      <c r="G24" s="79">
        <v>3</v>
      </c>
      <c r="H24" s="52"/>
      <c r="I24" s="80" t="s">
        <v>139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ht="15" thickBo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ht="15" thickBot="1">
      <c r="A26" s="52"/>
      <c r="B26" s="52"/>
      <c r="C26" s="52"/>
      <c r="D26" s="52"/>
      <c r="E26" s="225" t="s">
        <v>167</v>
      </c>
      <c r="F26" s="226"/>
      <c r="G26" s="226"/>
      <c r="H26" s="226"/>
      <c r="I26" s="22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 ht="3" customHeight="1">
      <c r="A27" s="52"/>
      <c r="B27" s="52"/>
      <c r="C27" s="52"/>
      <c r="D27" s="52"/>
      <c r="E27" s="52"/>
      <c r="F27" s="129"/>
      <c r="G27" s="52"/>
      <c r="H27" s="12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>
      <c r="A28" s="52"/>
      <c r="B28" s="52"/>
      <c r="C28" s="52"/>
      <c r="D28" s="52"/>
      <c r="E28" s="220" t="s">
        <v>276</v>
      </c>
      <c r="F28" s="221"/>
      <c r="G28" s="221"/>
      <c r="H28" s="221"/>
      <c r="I28" s="22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8" ht="3" customHeight="1">
      <c r="A29" s="52"/>
      <c r="B29" s="52"/>
      <c r="C29" s="52"/>
      <c r="D29" s="52"/>
      <c r="E29" s="130"/>
      <c r="F29" s="13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1:38">
      <c r="A30" s="52"/>
      <c r="B30" s="52"/>
      <c r="C30" s="52"/>
      <c r="D30" s="52"/>
      <c r="E30" s="220" t="s">
        <v>277</v>
      </c>
      <c r="F30" s="221"/>
      <c r="G30" s="221"/>
      <c r="H30" s="221"/>
      <c r="I30" s="22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38" ht="3" customHeight="1">
      <c r="A31" s="52"/>
      <c r="B31" s="52"/>
      <c r="C31" s="52"/>
      <c r="D31" s="52"/>
      <c r="E31" s="130"/>
      <c r="F31" s="13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>
      <c r="A32" s="52"/>
      <c r="B32" s="52"/>
      <c r="C32" s="52"/>
      <c r="D32" s="52"/>
      <c r="E32" s="220" t="s">
        <v>278</v>
      </c>
      <c r="F32" s="221"/>
      <c r="G32" s="221"/>
      <c r="H32" s="221"/>
      <c r="I32" s="22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38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:38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:38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:38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38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1:38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</row>
    <row r="62" spans="1:38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:38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1:38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1:38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:38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:38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:3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:38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:38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:38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:38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:3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38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38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:38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3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38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:38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:3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3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3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:38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:38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:38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</sheetData>
  <mergeCells count="6">
    <mergeCell ref="E30:I30"/>
    <mergeCell ref="E32:I32"/>
    <mergeCell ref="B2:J2"/>
    <mergeCell ref="K6:L6"/>
    <mergeCell ref="E26:I26"/>
    <mergeCell ref="E28:I28"/>
  </mergeCells>
  <conditionalFormatting sqref="C6">
    <cfRule type="colorScale" priority="3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8">
    <cfRule type="colorScale" priority="1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10">
    <cfRule type="colorScale" priority="1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12">
    <cfRule type="colorScale" priority="1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14">
    <cfRule type="colorScale" priority="1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16">
    <cfRule type="colorScale" priority="1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18">
    <cfRule type="colorScale" priority="1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20">
    <cfRule type="colorScale" priority="1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22">
    <cfRule type="colorScale" priority="1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C24">
    <cfRule type="colorScale" priority="1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6">
    <cfRule type="colorScale" priority="1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8">
    <cfRule type="colorScale" priority="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10">
    <cfRule type="colorScale" priority="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12">
    <cfRule type="colorScale" priority="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14">
    <cfRule type="colorScale" priority="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16">
    <cfRule type="colorScale" priority="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18">
    <cfRule type="colorScale" priority="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20">
    <cfRule type="colorScale" priority="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22">
    <cfRule type="colorScale" priority="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G24">
    <cfRule type="colorScale" priority="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G180"/>
  <sheetViews>
    <sheetView showGridLines="0" showRowColHeaders="0" zoomScale="119" zoomScaleNormal="150" zoomScalePageLayoutView="150" workbookViewId="0">
      <selection activeCell="T39" sqref="T39"/>
    </sheetView>
  </sheetViews>
  <sheetFormatPr baseColWidth="10" defaultColWidth="10.81640625" defaultRowHeight="14.5"/>
  <cols>
    <col min="1" max="1" width="1" style="63" customWidth="1"/>
    <col min="2" max="2" width="2.81640625" style="61" bestFit="1" customWidth="1"/>
    <col min="3" max="3" width="0.81640625" style="61" customWidth="1"/>
    <col min="4" max="4" width="26.1796875" style="62" bestFit="1" customWidth="1"/>
    <col min="5" max="5" width="0.6328125" style="63" customWidth="1"/>
    <col min="6" max="6" width="3.6328125" style="63" customWidth="1"/>
    <col min="7" max="7" width="0.6328125" style="63" customWidth="1"/>
    <col min="8" max="8" width="3.6328125" style="63" customWidth="1"/>
    <col min="9" max="9" width="0.6328125" style="63" customWidth="1"/>
    <col min="10" max="10" width="3.6328125" style="63" customWidth="1"/>
    <col min="11" max="11" width="0.6328125" style="63" customWidth="1"/>
    <col min="12" max="12" width="3.6328125" style="63" customWidth="1"/>
    <col min="13" max="13" width="0.6328125" style="63" customWidth="1"/>
    <col min="14" max="14" width="3.6328125" style="63" customWidth="1"/>
    <col min="15" max="15" width="0.6328125" style="63" customWidth="1"/>
    <col min="16" max="16" width="3.6328125" style="63" customWidth="1"/>
    <col min="17" max="17" width="0.6328125" style="63" customWidth="1"/>
    <col min="18" max="18" width="3.6328125" style="63" customWidth="1"/>
    <col min="19" max="19" width="0.6328125" style="63" customWidth="1"/>
    <col min="20" max="20" width="3.6328125" style="63" customWidth="1"/>
    <col min="21" max="21" width="0.6328125" style="63" customWidth="1"/>
    <col min="22" max="22" width="3.453125" style="63" customWidth="1"/>
    <col min="23" max="23" width="0.81640625" style="63" customWidth="1"/>
    <col min="24" max="24" width="8.81640625" style="64" customWidth="1"/>
    <col min="25" max="25" width="0.81640625" style="64" customWidth="1"/>
    <col min="26" max="26" width="8.81640625" style="64" customWidth="1"/>
    <col min="27" max="27" width="0.81640625" style="64" customWidth="1"/>
    <col min="28" max="28" width="8.81640625" style="64" customWidth="1"/>
    <col min="29" max="29" width="0.81640625" style="64" customWidth="1"/>
    <col min="30" max="16384" width="10.81640625" style="63"/>
  </cols>
  <sheetData>
    <row r="1" spans="1:59" ht="7" customHeight="1">
      <c r="A1" s="52"/>
      <c r="B1" s="136"/>
      <c r="C1" s="136"/>
      <c r="D1" s="137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38"/>
      <c r="Y1" s="138"/>
      <c r="Z1" s="138"/>
      <c r="AA1" s="138"/>
      <c r="AB1" s="138"/>
      <c r="AC1" s="138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6" customHeight="1">
      <c r="A2" s="52"/>
      <c r="B2" s="136"/>
      <c r="C2" s="136"/>
      <c r="D2" s="231" t="s">
        <v>176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52"/>
      <c r="V2" s="52"/>
      <c r="W2" s="52"/>
      <c r="X2" s="138"/>
      <c r="Y2" s="138"/>
      <c r="Z2" s="138"/>
      <c r="AA2" s="138"/>
      <c r="AB2" s="138"/>
      <c r="AC2" s="138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</row>
    <row r="3" spans="1:59" ht="4" customHeight="1" thickBot="1">
      <c r="A3" s="52"/>
      <c r="B3" s="136"/>
      <c r="C3" s="136"/>
      <c r="D3" s="137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138"/>
      <c r="Y3" s="138"/>
      <c r="Z3" s="138"/>
      <c r="AA3" s="138"/>
      <c r="AB3" s="138"/>
      <c r="AC3" s="138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</row>
    <row r="4" spans="1:59" ht="16" customHeight="1" thickBot="1">
      <c r="A4" s="52"/>
      <c r="B4" s="136"/>
      <c r="C4" s="136"/>
      <c r="D4" s="137"/>
      <c r="E4" s="52"/>
      <c r="F4" s="232">
        <v>2020</v>
      </c>
      <c r="G4" s="233"/>
      <c r="H4" s="233"/>
      <c r="I4" s="233"/>
      <c r="J4" s="233"/>
      <c r="K4" s="233"/>
      <c r="L4" s="234"/>
      <c r="M4" s="52"/>
      <c r="N4" s="232">
        <v>2021</v>
      </c>
      <c r="O4" s="233"/>
      <c r="P4" s="233"/>
      <c r="Q4" s="233"/>
      <c r="R4" s="233"/>
      <c r="S4" s="233"/>
      <c r="T4" s="234"/>
      <c r="U4" s="52"/>
      <c r="V4" s="52"/>
      <c r="W4" s="52"/>
      <c r="X4" s="228" t="s">
        <v>113</v>
      </c>
      <c r="Y4" s="229"/>
      <c r="Z4" s="229"/>
      <c r="AA4" s="229"/>
      <c r="AB4" s="230"/>
      <c r="AC4" s="138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</row>
    <row r="5" spans="1:59" ht="3" customHeight="1" thickBot="1">
      <c r="A5" s="52"/>
      <c r="B5" s="136"/>
      <c r="C5" s="136"/>
      <c r="D5" s="137"/>
      <c r="E5" s="52"/>
      <c r="F5" s="146"/>
      <c r="G5" s="146"/>
      <c r="H5" s="146"/>
      <c r="I5" s="146"/>
      <c r="J5" s="146"/>
      <c r="K5" s="146"/>
      <c r="L5" s="146"/>
      <c r="M5" s="52"/>
      <c r="N5" s="146"/>
      <c r="O5" s="146"/>
      <c r="P5" s="146"/>
      <c r="Q5" s="146"/>
      <c r="R5" s="146"/>
      <c r="S5" s="146"/>
      <c r="T5" s="146"/>
      <c r="U5" s="52"/>
      <c r="V5" s="52"/>
      <c r="W5" s="52"/>
      <c r="X5" s="146"/>
      <c r="Y5" s="146"/>
      <c r="Z5" s="146"/>
      <c r="AA5" s="146"/>
      <c r="AB5" s="146"/>
      <c r="AC5" s="138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s="65" customFormat="1" ht="16" customHeight="1" thickBot="1">
      <c r="A6" s="139"/>
      <c r="B6" s="140"/>
      <c r="C6" s="140"/>
      <c r="D6" s="137"/>
      <c r="E6" s="139"/>
      <c r="F6" s="134" t="s">
        <v>88</v>
      </c>
      <c r="G6" s="139"/>
      <c r="H6" s="134" t="s">
        <v>89</v>
      </c>
      <c r="I6" s="139"/>
      <c r="J6" s="134" t="s">
        <v>90</v>
      </c>
      <c r="K6" s="139"/>
      <c r="L6" s="134" t="s">
        <v>91</v>
      </c>
      <c r="M6" s="139"/>
      <c r="N6" s="134" t="s">
        <v>88</v>
      </c>
      <c r="O6" s="139"/>
      <c r="P6" s="134" t="s">
        <v>89</v>
      </c>
      <c r="Q6" s="146"/>
      <c r="R6" s="134" t="s">
        <v>90</v>
      </c>
      <c r="S6" s="139"/>
      <c r="T6" s="134" t="s">
        <v>91</v>
      </c>
      <c r="U6" s="139"/>
      <c r="V6" s="139"/>
      <c r="W6" s="139"/>
      <c r="X6" s="135" t="s">
        <v>151</v>
      </c>
      <c r="Y6" s="141"/>
      <c r="Z6" s="135" t="s">
        <v>115</v>
      </c>
      <c r="AA6" s="141"/>
      <c r="AB6" s="135" t="s">
        <v>152</v>
      </c>
      <c r="AC6" s="141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</row>
    <row r="7" spans="1:59" ht="16" customHeight="1">
      <c r="A7" s="52"/>
      <c r="B7" s="136"/>
      <c r="C7" s="136"/>
      <c r="D7" s="133" t="s">
        <v>82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46"/>
      <c r="R7" s="52"/>
      <c r="S7" s="52"/>
      <c r="T7" s="52"/>
      <c r="U7" s="52"/>
      <c r="V7" s="52"/>
      <c r="W7" s="52"/>
      <c r="X7" s="138"/>
      <c r="Y7" s="138"/>
      <c r="Z7" s="138"/>
      <c r="AA7" s="138"/>
      <c r="AB7" s="138"/>
      <c r="AC7" s="138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ht="3" customHeight="1">
      <c r="A8" s="52"/>
      <c r="B8" s="136"/>
      <c r="C8" s="136"/>
      <c r="D8" s="137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46"/>
      <c r="R8" s="52"/>
      <c r="S8" s="52"/>
      <c r="T8" s="52"/>
      <c r="U8" s="52"/>
      <c r="V8" s="52"/>
      <c r="W8" s="52"/>
      <c r="X8" s="138"/>
      <c r="Y8" s="138"/>
      <c r="Z8" s="138"/>
      <c r="AA8" s="138"/>
      <c r="AB8" s="138"/>
      <c r="AC8" s="138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16" customHeight="1">
      <c r="A9" s="52"/>
      <c r="B9" s="66">
        <v>1</v>
      </c>
      <c r="C9" s="144"/>
      <c r="D9" s="69" t="s">
        <v>150</v>
      </c>
      <c r="E9" s="52"/>
      <c r="F9" s="67">
        <v>2</v>
      </c>
      <c r="G9" s="138"/>
      <c r="H9" s="67">
        <v>2</v>
      </c>
      <c r="I9" s="138"/>
      <c r="J9" s="67">
        <v>3</v>
      </c>
      <c r="K9" s="138"/>
      <c r="L9" s="67">
        <v>3</v>
      </c>
      <c r="M9" s="138"/>
      <c r="N9" s="67">
        <v>3</v>
      </c>
      <c r="O9" s="138"/>
      <c r="P9" s="67">
        <v>3</v>
      </c>
      <c r="Q9" s="146"/>
      <c r="R9" s="67">
        <v>3</v>
      </c>
      <c r="S9" s="138"/>
      <c r="T9" s="67">
        <v>3</v>
      </c>
      <c r="U9" s="52"/>
      <c r="V9" s="52"/>
      <c r="W9" s="52"/>
      <c r="X9" s="68" t="s">
        <v>101</v>
      </c>
      <c r="Y9" s="138"/>
      <c r="Z9" s="68" t="s">
        <v>96</v>
      </c>
      <c r="AA9" s="138"/>
      <c r="AB9" s="68" t="s">
        <v>145</v>
      </c>
      <c r="AC9" s="138"/>
      <c r="AD9" s="142" t="s">
        <v>153</v>
      </c>
      <c r="AE9" s="143"/>
      <c r="AF9" s="143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ht="3" customHeight="1">
      <c r="A10" s="52"/>
      <c r="B10" s="136"/>
      <c r="C10" s="136"/>
      <c r="D10" s="137"/>
      <c r="E10" s="52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46"/>
      <c r="R10" s="138"/>
      <c r="S10" s="138"/>
      <c r="T10" s="138"/>
      <c r="U10" s="52"/>
      <c r="V10" s="52"/>
      <c r="W10" s="52"/>
      <c r="X10" s="138"/>
      <c r="Y10" s="138"/>
      <c r="Z10" s="138"/>
      <c r="AA10" s="138"/>
      <c r="AB10" s="138"/>
      <c r="AC10" s="138"/>
      <c r="AD10" s="143"/>
      <c r="AE10" s="143"/>
      <c r="AF10" s="143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ht="16" customHeight="1">
      <c r="A11" s="52"/>
      <c r="B11" s="66">
        <v>2</v>
      </c>
      <c r="C11" s="136"/>
      <c r="D11" s="69" t="s">
        <v>97</v>
      </c>
      <c r="E11" s="52"/>
      <c r="F11" s="67">
        <v>1</v>
      </c>
      <c r="G11" s="138"/>
      <c r="H11" s="67">
        <v>1</v>
      </c>
      <c r="I11" s="138"/>
      <c r="J11" s="67">
        <v>1</v>
      </c>
      <c r="K11" s="138"/>
      <c r="L11" s="67">
        <v>2</v>
      </c>
      <c r="M11" s="138"/>
      <c r="N11" s="67">
        <v>2</v>
      </c>
      <c r="O11" s="138"/>
      <c r="P11" s="67">
        <v>2</v>
      </c>
      <c r="Q11" s="146"/>
      <c r="R11" s="67">
        <v>3</v>
      </c>
      <c r="S11" s="138"/>
      <c r="T11" s="67">
        <v>3</v>
      </c>
      <c r="U11" s="52"/>
      <c r="V11" s="52"/>
      <c r="W11" s="52"/>
      <c r="X11" s="67" t="s">
        <v>98</v>
      </c>
      <c r="Y11" s="138"/>
      <c r="Z11" s="67" t="s">
        <v>99</v>
      </c>
      <c r="AA11" s="138"/>
      <c r="AB11" s="67" t="s">
        <v>92</v>
      </c>
      <c r="AC11" s="138"/>
      <c r="AD11" s="142" t="s">
        <v>154</v>
      </c>
      <c r="AE11" s="143"/>
      <c r="AF11" s="143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ht="3" customHeight="1">
      <c r="A12" s="52"/>
      <c r="B12" s="136"/>
      <c r="C12" s="136"/>
      <c r="D12" s="137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46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43"/>
      <c r="AE12" s="143"/>
      <c r="AF12" s="143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ht="16" customHeight="1">
      <c r="A13" s="52"/>
      <c r="B13" s="136"/>
      <c r="C13" s="136"/>
      <c r="D13" s="133" t="s">
        <v>83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46"/>
      <c r="R13" s="52"/>
      <c r="S13" s="52"/>
      <c r="T13" s="52"/>
      <c r="U13" s="52"/>
      <c r="V13" s="52"/>
      <c r="W13" s="52"/>
      <c r="X13" s="138"/>
      <c r="Y13" s="138"/>
      <c r="Z13" s="138"/>
      <c r="AA13" s="138"/>
      <c r="AB13" s="138"/>
      <c r="AC13" s="138"/>
      <c r="AD13" s="143"/>
      <c r="AE13" s="143"/>
      <c r="AF13" s="143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ht="3" customHeight="1">
      <c r="A14" s="52"/>
      <c r="B14" s="136"/>
      <c r="C14" s="136"/>
      <c r="D14" s="137"/>
      <c r="E14" s="52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46"/>
      <c r="R14" s="138"/>
      <c r="S14" s="138"/>
      <c r="T14" s="138"/>
      <c r="U14" s="52"/>
      <c r="V14" s="52"/>
      <c r="W14" s="52"/>
      <c r="X14" s="138"/>
      <c r="Y14" s="138"/>
      <c r="Z14" s="138"/>
      <c r="AA14" s="138"/>
      <c r="AB14" s="138"/>
      <c r="AC14" s="138"/>
      <c r="AD14" s="143"/>
      <c r="AE14" s="143"/>
      <c r="AF14" s="143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ht="16" customHeight="1">
      <c r="A15" s="52"/>
      <c r="B15" s="66">
        <v>3</v>
      </c>
      <c r="C15" s="144"/>
      <c r="D15" s="69" t="s">
        <v>146</v>
      </c>
      <c r="E15" s="52"/>
      <c r="F15" s="67">
        <v>1</v>
      </c>
      <c r="G15" s="138"/>
      <c r="H15" s="67">
        <v>1</v>
      </c>
      <c r="I15" s="138"/>
      <c r="J15" s="67">
        <v>1</v>
      </c>
      <c r="K15" s="138"/>
      <c r="L15" s="67">
        <v>1</v>
      </c>
      <c r="M15" s="138"/>
      <c r="N15" s="67">
        <v>1</v>
      </c>
      <c r="O15" s="138"/>
      <c r="P15" s="67">
        <v>1</v>
      </c>
      <c r="Q15" s="146"/>
      <c r="R15" s="67">
        <v>1</v>
      </c>
      <c r="S15" s="138"/>
      <c r="T15" s="67">
        <v>1</v>
      </c>
      <c r="U15" s="52"/>
      <c r="V15" s="52"/>
      <c r="W15" s="52"/>
      <c r="X15" s="68" t="s">
        <v>100</v>
      </c>
      <c r="Y15" s="138"/>
      <c r="Z15" s="67" t="s">
        <v>102</v>
      </c>
      <c r="AA15" s="138"/>
      <c r="AB15" s="68" t="s">
        <v>103</v>
      </c>
      <c r="AC15" s="138"/>
      <c r="AD15" s="142" t="s">
        <v>154</v>
      </c>
      <c r="AE15" s="143"/>
      <c r="AF15" s="143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ht="3" customHeight="1">
      <c r="A16" s="52"/>
      <c r="B16" s="136"/>
      <c r="C16" s="136"/>
      <c r="D16" s="137"/>
      <c r="E16" s="52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46"/>
      <c r="R16" s="138"/>
      <c r="S16" s="138"/>
      <c r="T16" s="138"/>
      <c r="U16" s="52"/>
      <c r="V16" s="52"/>
      <c r="W16" s="52"/>
      <c r="X16" s="138"/>
      <c r="Y16" s="138"/>
      <c r="Z16" s="138"/>
      <c r="AA16" s="138"/>
      <c r="AB16" s="138"/>
      <c r="AC16" s="138"/>
      <c r="AD16" s="143"/>
      <c r="AE16" s="143"/>
      <c r="AF16" s="143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ht="16" customHeight="1">
      <c r="A17" s="52"/>
      <c r="B17" s="66">
        <v>4</v>
      </c>
      <c r="C17" s="144"/>
      <c r="D17" s="69" t="s">
        <v>164</v>
      </c>
      <c r="E17" s="52"/>
      <c r="F17" s="67">
        <v>3</v>
      </c>
      <c r="G17" s="138"/>
      <c r="H17" s="67">
        <v>3</v>
      </c>
      <c r="I17" s="138"/>
      <c r="J17" s="67">
        <v>3</v>
      </c>
      <c r="K17" s="138"/>
      <c r="L17" s="67">
        <v>3</v>
      </c>
      <c r="M17" s="138"/>
      <c r="N17" s="67">
        <v>3</v>
      </c>
      <c r="O17" s="138"/>
      <c r="P17" s="67">
        <v>3</v>
      </c>
      <c r="Q17" s="146"/>
      <c r="R17" s="67">
        <v>2</v>
      </c>
      <c r="S17" s="138"/>
      <c r="T17" s="67">
        <v>2</v>
      </c>
      <c r="U17" s="52"/>
      <c r="V17" s="52"/>
      <c r="W17" s="52"/>
      <c r="X17" s="67" t="s">
        <v>106</v>
      </c>
      <c r="Y17" s="138"/>
      <c r="Z17" s="67" t="s">
        <v>105</v>
      </c>
      <c r="AA17" s="138"/>
      <c r="AB17" s="67" t="s">
        <v>104</v>
      </c>
      <c r="AC17" s="52"/>
      <c r="AD17" s="142" t="s">
        <v>279</v>
      </c>
      <c r="AE17" s="143"/>
      <c r="AF17" s="143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ht="3" customHeight="1">
      <c r="A18" s="52"/>
      <c r="B18" s="136"/>
      <c r="C18" s="136"/>
      <c r="D18" s="137"/>
      <c r="E18" s="52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46"/>
      <c r="R18" s="138"/>
      <c r="S18" s="138"/>
      <c r="T18" s="138"/>
      <c r="U18" s="52"/>
      <c r="V18" s="52"/>
      <c r="W18" s="52"/>
      <c r="X18" s="138"/>
      <c r="Y18" s="138"/>
      <c r="Z18" s="138"/>
      <c r="AA18" s="138"/>
      <c r="AB18" s="138"/>
      <c r="AC18" s="52"/>
      <c r="AD18" s="143"/>
      <c r="AE18" s="143"/>
      <c r="AF18" s="143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ht="16" customHeight="1">
      <c r="A19" s="52"/>
      <c r="B19" s="136"/>
      <c r="C19" s="136"/>
      <c r="D19" s="133" t="s">
        <v>84</v>
      </c>
      <c r="E19" s="52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46"/>
      <c r="R19" s="138"/>
      <c r="S19" s="138"/>
      <c r="T19" s="138"/>
      <c r="U19" s="52"/>
      <c r="V19" s="52"/>
      <c r="W19" s="52"/>
      <c r="X19" s="138"/>
      <c r="Y19" s="138"/>
      <c r="Z19" s="138"/>
      <c r="AA19" s="138"/>
      <c r="AB19" s="138"/>
      <c r="AC19" s="52"/>
      <c r="AD19" s="143"/>
      <c r="AE19" s="143"/>
      <c r="AF19" s="143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ht="3" customHeight="1">
      <c r="A20" s="52"/>
      <c r="B20" s="136"/>
      <c r="C20" s="136"/>
      <c r="D20" s="137"/>
      <c r="E20" s="52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46"/>
      <c r="R20" s="138"/>
      <c r="S20" s="138"/>
      <c r="T20" s="138"/>
      <c r="U20" s="52"/>
      <c r="V20" s="52"/>
      <c r="W20" s="52"/>
      <c r="X20" s="138"/>
      <c r="Y20" s="138"/>
      <c r="Z20" s="138"/>
      <c r="AA20" s="138"/>
      <c r="AB20" s="138"/>
      <c r="AC20" s="52"/>
      <c r="AD20" s="143"/>
      <c r="AE20" s="143"/>
      <c r="AF20" s="143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ht="16" customHeight="1">
      <c r="A21" s="52"/>
      <c r="B21" s="66">
        <v>5</v>
      </c>
      <c r="C21" s="144"/>
      <c r="D21" s="69" t="s">
        <v>85</v>
      </c>
      <c r="E21" s="52"/>
      <c r="F21" s="67">
        <v>1</v>
      </c>
      <c r="G21" s="138"/>
      <c r="H21" s="67">
        <v>1</v>
      </c>
      <c r="I21" s="138"/>
      <c r="J21" s="67">
        <v>1</v>
      </c>
      <c r="K21" s="138"/>
      <c r="L21" s="67">
        <v>1</v>
      </c>
      <c r="M21" s="138"/>
      <c r="N21" s="67">
        <v>1</v>
      </c>
      <c r="O21" s="138"/>
      <c r="P21" s="67">
        <v>1</v>
      </c>
      <c r="Q21" s="146"/>
      <c r="R21" s="67">
        <v>1</v>
      </c>
      <c r="S21" s="138"/>
      <c r="T21" s="67">
        <v>1</v>
      </c>
      <c r="U21" s="52"/>
      <c r="V21" s="52"/>
      <c r="W21" s="52"/>
      <c r="X21" s="67" t="s">
        <v>106</v>
      </c>
      <c r="Y21" s="138"/>
      <c r="Z21" s="67" t="s">
        <v>105</v>
      </c>
      <c r="AA21" s="138"/>
      <c r="AB21" s="67" t="s">
        <v>104</v>
      </c>
      <c r="AC21" s="52"/>
      <c r="AD21" s="142" t="s">
        <v>155</v>
      </c>
      <c r="AE21" s="143"/>
      <c r="AF21" s="143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ht="3" customHeight="1">
      <c r="A22" s="52"/>
      <c r="B22" s="136"/>
      <c r="C22" s="136"/>
      <c r="D22" s="137"/>
      <c r="E22" s="52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46"/>
      <c r="R22" s="138"/>
      <c r="S22" s="138"/>
      <c r="T22" s="138"/>
      <c r="U22" s="52"/>
      <c r="V22" s="52"/>
      <c r="W22" s="52"/>
      <c r="X22" s="138"/>
      <c r="Y22" s="138"/>
      <c r="Z22" s="138"/>
      <c r="AA22" s="138"/>
      <c r="AB22" s="138"/>
      <c r="AC22" s="52"/>
      <c r="AD22" s="143"/>
      <c r="AE22" s="143"/>
      <c r="AF22" s="143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ht="16" customHeight="1">
      <c r="A23" s="52"/>
      <c r="B23" s="66">
        <v>6</v>
      </c>
      <c r="C23" s="144"/>
      <c r="D23" s="69" t="s">
        <v>86</v>
      </c>
      <c r="E23" s="52"/>
      <c r="F23" s="67">
        <v>1</v>
      </c>
      <c r="G23" s="138"/>
      <c r="H23" s="67">
        <v>1</v>
      </c>
      <c r="I23" s="138"/>
      <c r="J23" s="67">
        <v>1</v>
      </c>
      <c r="K23" s="138"/>
      <c r="L23" s="67">
        <v>1</v>
      </c>
      <c r="M23" s="138"/>
      <c r="N23" s="67">
        <v>1</v>
      </c>
      <c r="O23" s="138"/>
      <c r="P23" s="67">
        <v>1</v>
      </c>
      <c r="Q23" s="146"/>
      <c r="R23" s="67">
        <v>1</v>
      </c>
      <c r="S23" s="138"/>
      <c r="T23" s="67">
        <v>1</v>
      </c>
      <c r="U23" s="52"/>
      <c r="V23" s="52"/>
      <c r="W23" s="52"/>
      <c r="X23" s="67" t="s">
        <v>93</v>
      </c>
      <c r="Y23" s="138"/>
      <c r="Z23" s="67" t="s">
        <v>94</v>
      </c>
      <c r="AA23" s="138"/>
      <c r="AB23" s="67" t="s">
        <v>95</v>
      </c>
      <c r="AC23" s="52"/>
      <c r="AD23" s="142" t="s">
        <v>155</v>
      </c>
      <c r="AE23" s="143"/>
      <c r="AF23" s="143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ht="3" customHeight="1">
      <c r="A24" s="52"/>
      <c r="B24" s="136"/>
      <c r="C24" s="136"/>
      <c r="D24" s="137"/>
      <c r="E24" s="52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46"/>
      <c r="R24" s="138"/>
      <c r="S24" s="138"/>
      <c r="T24" s="138"/>
      <c r="U24" s="52"/>
      <c r="V24" s="52"/>
      <c r="W24" s="52"/>
      <c r="X24" s="138"/>
      <c r="Y24" s="138"/>
      <c r="Z24" s="138"/>
      <c r="AA24" s="138"/>
      <c r="AB24" s="138"/>
      <c r="AC24" s="52"/>
      <c r="AD24" s="143"/>
      <c r="AE24" s="143"/>
      <c r="AF24" s="143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ht="16" customHeight="1">
      <c r="A25" s="52"/>
      <c r="B25" s="136"/>
      <c r="C25" s="136"/>
      <c r="D25" s="133" t="s">
        <v>120</v>
      </c>
      <c r="E25" s="52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46"/>
      <c r="R25" s="138"/>
      <c r="S25" s="138"/>
      <c r="T25" s="138"/>
      <c r="U25" s="52"/>
      <c r="V25" s="52"/>
      <c r="W25" s="52"/>
      <c r="X25" s="138"/>
      <c r="Y25" s="138"/>
      <c r="Z25" s="138"/>
      <c r="AA25" s="138"/>
      <c r="AB25" s="138"/>
      <c r="AC25" s="52"/>
      <c r="AD25" s="143"/>
      <c r="AE25" s="143"/>
      <c r="AF25" s="14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ht="3" customHeight="1">
      <c r="A26" s="52"/>
      <c r="B26" s="136"/>
      <c r="C26" s="136"/>
      <c r="D26" s="137"/>
      <c r="E26" s="52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46"/>
      <c r="R26" s="138"/>
      <c r="S26" s="138"/>
      <c r="T26" s="138"/>
      <c r="U26" s="52"/>
      <c r="V26" s="52"/>
      <c r="W26" s="52"/>
      <c r="X26" s="138"/>
      <c r="Y26" s="138"/>
      <c r="Z26" s="138"/>
      <c r="AA26" s="138"/>
      <c r="AB26" s="138"/>
      <c r="AC26" s="52"/>
      <c r="AD26" s="143"/>
      <c r="AE26" s="143"/>
      <c r="AF26" s="143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1:59" ht="16" customHeight="1">
      <c r="A27" s="52"/>
      <c r="B27" s="66">
        <v>7</v>
      </c>
      <c r="C27" s="144"/>
      <c r="D27" s="69" t="s">
        <v>156</v>
      </c>
      <c r="E27" s="52"/>
      <c r="F27" s="67">
        <v>3</v>
      </c>
      <c r="G27" s="138"/>
      <c r="H27" s="67">
        <v>3</v>
      </c>
      <c r="I27" s="138"/>
      <c r="J27" s="67">
        <v>3</v>
      </c>
      <c r="K27" s="138"/>
      <c r="L27" s="67">
        <v>3</v>
      </c>
      <c r="M27" s="138"/>
      <c r="N27" s="67">
        <v>3</v>
      </c>
      <c r="O27" s="138"/>
      <c r="P27" s="67">
        <v>3</v>
      </c>
      <c r="Q27" s="146"/>
      <c r="R27" s="67">
        <v>3</v>
      </c>
      <c r="S27" s="138"/>
      <c r="T27" s="67">
        <v>3</v>
      </c>
      <c r="U27" s="52"/>
      <c r="V27" s="52"/>
      <c r="W27" s="52"/>
      <c r="X27" s="68" t="s">
        <v>107</v>
      </c>
      <c r="Y27" s="138"/>
      <c r="Z27" s="67" t="s">
        <v>109</v>
      </c>
      <c r="AA27" s="138"/>
      <c r="AB27" s="68" t="s">
        <v>108</v>
      </c>
      <c r="AC27" s="52"/>
      <c r="AD27" s="142" t="s">
        <v>155</v>
      </c>
      <c r="AE27" s="143"/>
      <c r="AF27" s="143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:59" ht="3" customHeight="1">
      <c r="A28" s="52"/>
      <c r="B28" s="145">
        <v>8</v>
      </c>
      <c r="C28" s="136"/>
      <c r="D28" s="137"/>
      <c r="E28" s="52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46"/>
      <c r="R28" s="138"/>
      <c r="S28" s="138"/>
      <c r="T28" s="138"/>
      <c r="U28" s="52"/>
      <c r="V28" s="52"/>
      <c r="W28" s="52"/>
      <c r="X28" s="138"/>
      <c r="Y28" s="138"/>
      <c r="Z28" s="138"/>
      <c r="AA28" s="138"/>
      <c r="AB28" s="138"/>
      <c r="AC28" s="52"/>
      <c r="AD28" s="143"/>
      <c r="AE28" s="143"/>
      <c r="AF28" s="143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1:59" ht="16" customHeight="1">
      <c r="A29" s="52"/>
      <c r="B29" s="136"/>
      <c r="C29" s="144"/>
      <c r="D29" s="69" t="s">
        <v>160</v>
      </c>
      <c r="E29" s="52"/>
      <c r="F29" s="67">
        <v>3</v>
      </c>
      <c r="G29" s="138"/>
      <c r="H29" s="67">
        <v>3</v>
      </c>
      <c r="I29" s="138"/>
      <c r="J29" s="67">
        <v>3</v>
      </c>
      <c r="K29" s="138"/>
      <c r="L29" s="67">
        <v>3</v>
      </c>
      <c r="M29" s="138"/>
      <c r="N29" s="67">
        <v>3</v>
      </c>
      <c r="O29" s="138"/>
      <c r="P29" s="67">
        <v>3</v>
      </c>
      <c r="Q29" s="146"/>
      <c r="R29" s="67">
        <v>2</v>
      </c>
      <c r="S29" s="138"/>
      <c r="T29" s="67">
        <v>2</v>
      </c>
      <c r="U29" s="52"/>
      <c r="V29" s="52"/>
      <c r="W29" s="52"/>
      <c r="X29" s="68" t="s">
        <v>161</v>
      </c>
      <c r="Y29" s="138"/>
      <c r="Z29" s="67" t="s">
        <v>162</v>
      </c>
      <c r="AA29" s="138"/>
      <c r="AB29" s="67" t="s">
        <v>163</v>
      </c>
      <c r="AC29" s="52"/>
      <c r="AD29" s="189" t="s">
        <v>280</v>
      </c>
      <c r="AE29" s="143"/>
      <c r="AF29" s="143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ht="3" customHeight="1">
      <c r="A30" s="52"/>
      <c r="B30" s="136"/>
      <c r="C30" s="136"/>
      <c r="D30" s="137"/>
      <c r="E30" s="52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46"/>
      <c r="R30" s="138"/>
      <c r="S30" s="138"/>
      <c r="T30" s="138"/>
      <c r="U30" s="52"/>
      <c r="V30" s="52"/>
      <c r="W30" s="52"/>
      <c r="X30" s="138"/>
      <c r="Y30" s="138"/>
      <c r="Z30" s="138"/>
      <c r="AA30" s="138"/>
      <c r="AB30" s="138"/>
      <c r="AC30" s="52"/>
      <c r="AD30" s="143"/>
      <c r="AE30" s="143"/>
      <c r="AF30" s="143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1:59" ht="16" customHeight="1">
      <c r="A31" s="52"/>
      <c r="B31" s="136"/>
      <c r="C31" s="136"/>
      <c r="D31" s="133" t="s">
        <v>165</v>
      </c>
      <c r="E31" s="52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46"/>
      <c r="R31" s="138"/>
      <c r="S31" s="138"/>
      <c r="T31" s="138"/>
      <c r="U31" s="52"/>
      <c r="V31" s="52"/>
      <c r="W31" s="52"/>
      <c r="X31" s="138"/>
      <c r="Y31" s="138"/>
      <c r="Z31" s="138"/>
      <c r="AA31" s="138"/>
      <c r="AB31" s="138"/>
      <c r="AC31" s="52"/>
      <c r="AD31" s="143"/>
      <c r="AE31" s="143"/>
      <c r="AF31" s="143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1:59" ht="3" customHeight="1">
      <c r="A32" s="52"/>
      <c r="B32" s="136"/>
      <c r="C32" s="136"/>
      <c r="D32" s="137"/>
      <c r="E32" s="52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46"/>
      <c r="R32" s="138"/>
      <c r="S32" s="138"/>
      <c r="T32" s="138"/>
      <c r="U32" s="52"/>
      <c r="V32" s="52"/>
      <c r="W32" s="52"/>
      <c r="X32" s="138"/>
      <c r="Y32" s="138"/>
      <c r="Z32" s="138"/>
      <c r="AA32" s="138"/>
      <c r="AB32" s="138"/>
      <c r="AC32" s="52"/>
      <c r="AD32" s="143"/>
      <c r="AE32" s="143"/>
      <c r="AF32" s="143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1:59" ht="16" customHeight="1">
      <c r="A33" s="52"/>
      <c r="B33" s="66">
        <v>9</v>
      </c>
      <c r="C33" s="144"/>
      <c r="D33" s="69" t="s">
        <v>87</v>
      </c>
      <c r="E33" s="52"/>
      <c r="F33" s="67">
        <v>1</v>
      </c>
      <c r="G33" s="138"/>
      <c r="H33" s="67">
        <v>1</v>
      </c>
      <c r="I33" s="138"/>
      <c r="J33" s="67">
        <v>1</v>
      </c>
      <c r="K33" s="138"/>
      <c r="L33" s="67">
        <v>1</v>
      </c>
      <c r="M33" s="138"/>
      <c r="N33" s="67">
        <v>1</v>
      </c>
      <c r="O33" s="138"/>
      <c r="P33" s="67">
        <v>2</v>
      </c>
      <c r="Q33" s="146"/>
      <c r="R33" s="67">
        <v>2</v>
      </c>
      <c r="S33" s="138"/>
      <c r="T33" s="67">
        <v>2</v>
      </c>
      <c r="U33" s="52"/>
      <c r="V33" s="52"/>
      <c r="W33" s="52"/>
      <c r="X33" s="68" t="s">
        <v>110</v>
      </c>
      <c r="Y33" s="138"/>
      <c r="Z33" s="67" t="s">
        <v>111</v>
      </c>
      <c r="AA33" s="138"/>
      <c r="AB33" s="68" t="s">
        <v>112</v>
      </c>
      <c r="AC33" s="52"/>
      <c r="AD33" s="142" t="s">
        <v>155</v>
      </c>
      <c r="AE33" s="143"/>
      <c r="AF33" s="143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59" ht="3" customHeight="1">
      <c r="A34" s="52"/>
      <c r="B34" s="136"/>
      <c r="C34" s="136"/>
      <c r="D34" s="137"/>
      <c r="E34" s="52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46"/>
      <c r="R34" s="138"/>
      <c r="S34" s="138"/>
      <c r="T34" s="138"/>
      <c r="U34" s="52"/>
      <c r="V34" s="52"/>
      <c r="W34" s="52"/>
      <c r="X34" s="138"/>
      <c r="Y34" s="138"/>
      <c r="Z34" s="138"/>
      <c r="AA34" s="138"/>
      <c r="AB34" s="138"/>
      <c r="AC34" s="52"/>
      <c r="AD34" s="143"/>
      <c r="AE34" s="143"/>
      <c r="AF34" s="143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1:59" ht="16" customHeight="1">
      <c r="A35" s="52"/>
      <c r="B35" s="66">
        <v>10</v>
      </c>
      <c r="C35" s="144"/>
      <c r="D35" s="69" t="s">
        <v>117</v>
      </c>
      <c r="E35" s="52"/>
      <c r="F35" s="67">
        <v>3</v>
      </c>
      <c r="G35" s="138"/>
      <c r="H35" s="67">
        <v>3</v>
      </c>
      <c r="I35" s="138"/>
      <c r="J35" s="67">
        <v>3</v>
      </c>
      <c r="K35" s="138"/>
      <c r="L35" s="67">
        <v>3</v>
      </c>
      <c r="M35" s="138"/>
      <c r="N35" s="67">
        <v>3</v>
      </c>
      <c r="O35" s="138"/>
      <c r="P35" s="67">
        <v>3</v>
      </c>
      <c r="Q35" s="146"/>
      <c r="R35" s="67">
        <v>3</v>
      </c>
      <c r="S35" s="138"/>
      <c r="T35" s="67">
        <v>3</v>
      </c>
      <c r="U35" s="52"/>
      <c r="V35" s="52"/>
      <c r="W35" s="52"/>
      <c r="X35" s="68" t="s">
        <v>147</v>
      </c>
      <c r="Y35" s="138"/>
      <c r="Z35" s="67" t="s">
        <v>148</v>
      </c>
      <c r="AA35" s="138"/>
      <c r="AB35" s="67" t="s">
        <v>149</v>
      </c>
      <c r="AC35" s="52"/>
      <c r="AD35" s="142" t="s">
        <v>155</v>
      </c>
      <c r="AE35" s="143"/>
      <c r="AF35" s="143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1:59" ht="3" customHeight="1">
      <c r="A36" s="52"/>
      <c r="B36" s="136"/>
      <c r="C36" s="136"/>
      <c r="D36" s="13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46"/>
      <c r="R36" s="52"/>
      <c r="S36" s="52"/>
      <c r="T36" s="52"/>
      <c r="U36" s="52"/>
      <c r="V36" s="52"/>
      <c r="W36" s="52"/>
      <c r="X36" s="138"/>
      <c r="Y36" s="138"/>
      <c r="Z36" s="138"/>
      <c r="AA36" s="138"/>
      <c r="AB36" s="138"/>
      <c r="AC36" s="52"/>
      <c r="AD36" s="143"/>
      <c r="AE36" s="143"/>
      <c r="AF36" s="143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1:59" ht="16" customHeight="1">
      <c r="A37" s="52"/>
      <c r="B37" s="136"/>
      <c r="C37" s="136"/>
      <c r="D37" s="137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138"/>
      <c r="Y37" s="138"/>
      <c r="Z37" s="138"/>
      <c r="AA37" s="138"/>
      <c r="AB37" s="138"/>
      <c r="AC37" s="52"/>
      <c r="AD37" s="143"/>
      <c r="AE37" s="143"/>
      <c r="AF37" s="143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59" ht="16" customHeight="1">
      <c r="A38" s="52"/>
      <c r="B38" s="136"/>
      <c r="C38" s="136"/>
      <c r="D38" s="137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138"/>
      <c r="Y38" s="138"/>
      <c r="Z38" s="138"/>
      <c r="AA38" s="138"/>
      <c r="AB38" s="138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ht="16" customHeight="1">
      <c r="A39" s="52"/>
      <c r="B39" s="136"/>
      <c r="C39" s="136"/>
      <c r="D39" s="137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38"/>
      <c r="Y39" s="138"/>
      <c r="Z39" s="138"/>
      <c r="AA39" s="138"/>
      <c r="AB39" s="138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1:59" ht="16" customHeight="1">
      <c r="A40" s="52"/>
      <c r="B40" s="136"/>
      <c r="C40" s="136"/>
      <c r="D40" s="137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38"/>
      <c r="Y40" s="138"/>
      <c r="Z40" s="138"/>
      <c r="AA40" s="138"/>
      <c r="AB40" s="138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1:59" ht="16" customHeight="1">
      <c r="A41" s="52"/>
      <c r="B41" s="136"/>
      <c r="C41" s="136"/>
      <c r="D41" s="137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38"/>
      <c r="Y41" s="138"/>
      <c r="Z41" s="138"/>
      <c r="AA41" s="138"/>
      <c r="AB41" s="138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1:59" ht="16" customHeight="1">
      <c r="A42" s="52"/>
      <c r="B42" s="136"/>
      <c r="C42" s="136"/>
      <c r="D42" s="137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38"/>
      <c r="Y42" s="138"/>
      <c r="Z42" s="138"/>
      <c r="AA42" s="138"/>
      <c r="AB42" s="138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ht="16" customHeight="1">
      <c r="A43" s="52"/>
      <c r="B43" s="136"/>
      <c r="C43" s="136"/>
      <c r="D43" s="137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38"/>
      <c r="Y43" s="138"/>
      <c r="Z43" s="138"/>
      <c r="AA43" s="138"/>
      <c r="AB43" s="138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ht="16" customHeight="1">
      <c r="A44" s="52"/>
      <c r="B44" s="136"/>
      <c r="C44" s="136"/>
      <c r="D44" s="137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38"/>
      <c r="Y44" s="138"/>
      <c r="Z44" s="138"/>
      <c r="AA44" s="138"/>
      <c r="AB44" s="138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ht="16" customHeight="1">
      <c r="A45" s="52"/>
      <c r="B45" s="136"/>
      <c r="C45" s="136"/>
      <c r="D45" s="137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38"/>
      <c r="Y45" s="138"/>
      <c r="Z45" s="138"/>
      <c r="AA45" s="138"/>
      <c r="AB45" s="138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ht="16" customHeight="1">
      <c r="A46" s="52"/>
      <c r="B46" s="136"/>
      <c r="C46" s="136"/>
      <c r="D46" s="137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38"/>
      <c r="Y46" s="138"/>
      <c r="Z46" s="138"/>
      <c r="AA46" s="138"/>
      <c r="AB46" s="13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ht="16" customHeight="1">
      <c r="A47" s="52"/>
      <c r="B47" s="136"/>
      <c r="C47" s="136"/>
      <c r="D47" s="137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138"/>
      <c r="Y47" s="138"/>
      <c r="Z47" s="138"/>
      <c r="AA47" s="138"/>
      <c r="AB47" s="13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ht="16" customHeight="1">
      <c r="A48" s="52"/>
      <c r="B48" s="136"/>
      <c r="C48" s="13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38"/>
      <c r="Y48" s="138"/>
      <c r="Z48" s="138"/>
      <c r="AA48" s="138"/>
      <c r="AB48" s="13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ht="1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1:59" ht="1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ht="16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59" ht="16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1:59" ht="16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1:59" ht="16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1:59" ht="16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1:59" ht="16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1:59" ht="16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1:59" ht="16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1:59" ht="16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1:59" ht="16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1:59" ht="16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1:59" ht="16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1:59" ht="16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59" ht="16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1:59" ht="16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6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ht="16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>
      <c r="B68" s="136"/>
      <c r="C68" s="136"/>
      <c r="D68" s="137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138"/>
      <c r="Y68" s="138"/>
      <c r="Z68" s="138"/>
      <c r="AA68" s="138"/>
      <c r="AB68" s="138"/>
      <c r="AC68" s="138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59">
      <c r="B69" s="136"/>
      <c r="C69" s="136"/>
      <c r="D69" s="137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138"/>
      <c r="Y69" s="138"/>
      <c r="Z69" s="138"/>
      <c r="AA69" s="138"/>
      <c r="AB69" s="138"/>
      <c r="AC69" s="138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59">
      <c r="B70" s="136"/>
      <c r="C70" s="136"/>
      <c r="D70" s="137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138"/>
      <c r="Y70" s="138"/>
      <c r="Z70" s="138"/>
      <c r="AA70" s="138"/>
      <c r="AB70" s="138"/>
      <c r="AC70" s="138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59">
      <c r="B71" s="136"/>
      <c r="C71" s="136"/>
      <c r="D71" s="137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138"/>
      <c r="Y71" s="138"/>
      <c r="Z71" s="138"/>
      <c r="AA71" s="138"/>
      <c r="AB71" s="138"/>
      <c r="AC71" s="138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1:59">
      <c r="B72" s="136"/>
      <c r="C72" s="136"/>
      <c r="D72" s="137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138"/>
      <c r="Y72" s="138"/>
      <c r="Z72" s="138"/>
      <c r="AA72" s="138"/>
      <c r="AB72" s="138"/>
      <c r="AC72" s="138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59">
      <c r="B73" s="136"/>
      <c r="C73" s="136"/>
      <c r="D73" s="137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138"/>
      <c r="Y73" s="138"/>
      <c r="Z73" s="138"/>
      <c r="AA73" s="138"/>
      <c r="AB73" s="138"/>
      <c r="AC73" s="138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>
      <c r="B74" s="136"/>
      <c r="C74" s="136"/>
      <c r="D74" s="137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138"/>
      <c r="Y74" s="138"/>
      <c r="Z74" s="138"/>
      <c r="AA74" s="138"/>
      <c r="AB74" s="138"/>
      <c r="AC74" s="138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59">
      <c r="B75" s="136"/>
      <c r="C75" s="136"/>
      <c r="D75" s="137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138"/>
      <c r="Y75" s="138"/>
      <c r="Z75" s="138"/>
      <c r="AA75" s="138"/>
      <c r="AB75" s="138"/>
      <c r="AC75" s="138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59">
      <c r="B76" s="136"/>
      <c r="C76" s="136"/>
      <c r="D76" s="137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138"/>
      <c r="Y76" s="138"/>
      <c r="Z76" s="138"/>
      <c r="AA76" s="138"/>
      <c r="AB76" s="138"/>
      <c r="AC76" s="138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59">
      <c r="B77" s="136"/>
      <c r="C77" s="136"/>
      <c r="D77" s="137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138"/>
      <c r="Y77" s="138"/>
      <c r="Z77" s="138"/>
      <c r="AA77" s="138"/>
      <c r="AB77" s="138"/>
      <c r="AC77" s="138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59">
      <c r="B78" s="136"/>
      <c r="C78" s="136"/>
      <c r="D78" s="137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138"/>
      <c r="Y78" s="138"/>
      <c r="Z78" s="138"/>
      <c r="AA78" s="138"/>
      <c r="AB78" s="138"/>
      <c r="AC78" s="138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59">
      <c r="B79" s="136"/>
      <c r="C79" s="136"/>
      <c r="D79" s="137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138"/>
      <c r="Y79" s="138"/>
      <c r="Z79" s="138"/>
      <c r="AA79" s="138"/>
      <c r="AB79" s="138"/>
      <c r="AC79" s="138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>
      <c r="B80" s="136"/>
      <c r="C80" s="136"/>
      <c r="D80" s="137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138"/>
      <c r="Y80" s="138"/>
      <c r="Z80" s="138"/>
      <c r="AA80" s="138"/>
      <c r="AB80" s="138"/>
      <c r="AC80" s="138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2:59">
      <c r="B81" s="136"/>
      <c r="C81" s="136"/>
      <c r="D81" s="137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138"/>
      <c r="Y81" s="138"/>
      <c r="Z81" s="138"/>
      <c r="AA81" s="138"/>
      <c r="AB81" s="138"/>
      <c r="AC81" s="138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2:59">
      <c r="B82" s="136"/>
      <c r="C82" s="136"/>
      <c r="D82" s="137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138"/>
      <c r="Y82" s="138"/>
      <c r="Z82" s="138"/>
      <c r="AA82" s="138"/>
      <c r="AB82" s="138"/>
      <c r="AC82" s="138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2:59">
      <c r="B83" s="136"/>
      <c r="C83" s="136"/>
      <c r="D83" s="13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138"/>
      <c r="Y83" s="138"/>
      <c r="Z83" s="138"/>
      <c r="AA83" s="138"/>
      <c r="AB83" s="138"/>
      <c r="AC83" s="138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2:59">
      <c r="B84" s="136"/>
      <c r="C84" s="136"/>
      <c r="D84" s="137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138"/>
      <c r="Y84" s="138"/>
      <c r="Z84" s="138"/>
      <c r="AA84" s="138"/>
      <c r="AB84" s="138"/>
      <c r="AC84" s="138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2:59">
      <c r="B85" s="136"/>
      <c r="C85" s="136"/>
      <c r="D85" s="137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138"/>
      <c r="Y85" s="138"/>
      <c r="Z85" s="138"/>
      <c r="AA85" s="138"/>
      <c r="AB85" s="138"/>
      <c r="AC85" s="138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2:59">
      <c r="B86" s="136"/>
      <c r="C86" s="136"/>
      <c r="D86" s="137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138"/>
      <c r="Y86" s="138"/>
      <c r="Z86" s="138"/>
      <c r="AA86" s="138"/>
      <c r="AB86" s="138"/>
      <c r="AC86" s="138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2:59">
      <c r="B87" s="136"/>
      <c r="C87" s="136"/>
      <c r="D87" s="137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138"/>
      <c r="Y87" s="138"/>
      <c r="Z87" s="138"/>
      <c r="AA87" s="138"/>
      <c r="AB87" s="138"/>
      <c r="AC87" s="138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2:59">
      <c r="B88" s="136"/>
      <c r="C88" s="136"/>
      <c r="D88" s="137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138"/>
      <c r="Y88" s="138"/>
      <c r="Z88" s="138"/>
      <c r="AA88" s="138"/>
      <c r="AB88" s="138"/>
      <c r="AC88" s="138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2:59">
      <c r="B89" s="136"/>
      <c r="C89" s="136"/>
      <c r="D89" s="137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138"/>
      <c r="Y89" s="138"/>
      <c r="Z89" s="138"/>
      <c r="AA89" s="138"/>
      <c r="AB89" s="138"/>
      <c r="AC89" s="138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2:59">
      <c r="B90" s="136"/>
      <c r="C90" s="136"/>
      <c r="D90" s="137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138"/>
      <c r="Y90" s="138"/>
      <c r="Z90" s="138"/>
      <c r="AA90" s="138"/>
      <c r="AB90" s="138"/>
      <c r="AC90" s="138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2:59">
      <c r="B91" s="136"/>
      <c r="C91" s="136"/>
      <c r="D91" s="137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138"/>
      <c r="Y91" s="138"/>
      <c r="Z91" s="138"/>
      <c r="AA91" s="138"/>
      <c r="AB91" s="138"/>
      <c r="AC91" s="138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2:59">
      <c r="B92" s="136"/>
      <c r="C92" s="136"/>
      <c r="D92" s="137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138"/>
      <c r="Y92" s="138"/>
      <c r="Z92" s="138"/>
      <c r="AA92" s="138"/>
      <c r="AB92" s="138"/>
      <c r="AC92" s="138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2:59">
      <c r="B93" s="136"/>
      <c r="C93" s="136"/>
      <c r="D93" s="137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138"/>
      <c r="Y93" s="138"/>
      <c r="Z93" s="138"/>
      <c r="AA93" s="138"/>
      <c r="AB93" s="138"/>
      <c r="AC93" s="138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2:59">
      <c r="B94" s="136"/>
      <c r="C94" s="136"/>
      <c r="D94" s="137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138"/>
      <c r="Y94" s="138"/>
      <c r="Z94" s="138"/>
      <c r="AA94" s="138"/>
      <c r="AB94" s="138"/>
      <c r="AC94" s="138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2:59">
      <c r="B95" s="136"/>
      <c r="C95" s="136"/>
      <c r="D95" s="137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138"/>
      <c r="Y95" s="138"/>
      <c r="Z95" s="138"/>
      <c r="AA95" s="138"/>
      <c r="AB95" s="138"/>
      <c r="AC95" s="138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2:59">
      <c r="B96" s="136"/>
      <c r="C96" s="136"/>
      <c r="D96" s="137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138"/>
      <c r="Y96" s="138"/>
      <c r="Z96" s="138"/>
      <c r="AA96" s="138"/>
      <c r="AB96" s="138"/>
      <c r="AC96" s="138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2:59">
      <c r="B97" s="136"/>
      <c r="C97" s="136"/>
      <c r="D97" s="137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138"/>
      <c r="Y97" s="138"/>
      <c r="Z97" s="138"/>
      <c r="AA97" s="138"/>
      <c r="AB97" s="138"/>
      <c r="AC97" s="138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2:59">
      <c r="B98" s="136"/>
      <c r="C98" s="136"/>
      <c r="D98" s="137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138"/>
      <c r="Y98" s="138"/>
      <c r="Z98" s="138"/>
      <c r="AA98" s="138"/>
      <c r="AB98" s="138"/>
      <c r="AC98" s="138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2:59">
      <c r="B99" s="136"/>
      <c r="C99" s="136"/>
      <c r="D99" s="137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138"/>
      <c r="Y99" s="138"/>
      <c r="Z99" s="138"/>
      <c r="AA99" s="138"/>
      <c r="AB99" s="138"/>
      <c r="AC99" s="138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2:59">
      <c r="B100" s="136"/>
      <c r="C100" s="136"/>
      <c r="D100" s="137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138"/>
      <c r="Y100" s="138"/>
      <c r="Z100" s="138"/>
      <c r="AA100" s="138"/>
      <c r="AB100" s="138"/>
      <c r="AC100" s="138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2:59">
      <c r="B101" s="136"/>
      <c r="C101" s="136"/>
      <c r="D101" s="137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138"/>
      <c r="Y101" s="138"/>
      <c r="Z101" s="138"/>
      <c r="AA101" s="138"/>
      <c r="AB101" s="138"/>
      <c r="AC101" s="138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2:59">
      <c r="B102" s="136"/>
      <c r="C102" s="136"/>
      <c r="D102" s="137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138"/>
      <c r="Y102" s="138"/>
      <c r="Z102" s="138"/>
      <c r="AA102" s="138"/>
      <c r="AB102" s="138"/>
      <c r="AC102" s="138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2:59">
      <c r="B103" s="136"/>
      <c r="C103" s="136"/>
      <c r="D103" s="137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138"/>
      <c r="Y103" s="138"/>
      <c r="Z103" s="138"/>
      <c r="AA103" s="138"/>
      <c r="AB103" s="138"/>
      <c r="AC103" s="138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2:59">
      <c r="B104" s="136"/>
      <c r="C104" s="136"/>
      <c r="D104" s="13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138"/>
      <c r="Y104" s="138"/>
      <c r="Z104" s="138"/>
      <c r="AA104" s="138"/>
      <c r="AB104" s="138"/>
      <c r="AC104" s="138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2:59">
      <c r="B105" s="136"/>
      <c r="C105" s="136"/>
      <c r="D105" s="137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138"/>
      <c r="Y105" s="138"/>
      <c r="Z105" s="138"/>
      <c r="AA105" s="138"/>
      <c r="AB105" s="138"/>
      <c r="AC105" s="138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2:59">
      <c r="B106" s="136"/>
      <c r="C106" s="136"/>
      <c r="D106" s="137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138"/>
      <c r="Y106" s="138"/>
      <c r="Z106" s="138"/>
      <c r="AA106" s="138"/>
      <c r="AB106" s="138"/>
      <c r="AC106" s="138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2:59">
      <c r="B107" s="136"/>
      <c r="C107" s="136"/>
      <c r="D107" s="137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138"/>
      <c r="Y107" s="138"/>
      <c r="Z107" s="138"/>
      <c r="AA107" s="138"/>
      <c r="AB107" s="138"/>
      <c r="AC107" s="138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2:59">
      <c r="B108" s="136"/>
      <c r="C108" s="136"/>
      <c r="D108" s="137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138"/>
      <c r="Y108" s="138"/>
      <c r="Z108" s="138"/>
      <c r="AA108" s="138"/>
      <c r="AB108" s="138"/>
      <c r="AC108" s="138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2:59">
      <c r="B109" s="136"/>
      <c r="C109" s="136"/>
      <c r="D109" s="137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138"/>
      <c r="Y109" s="138"/>
      <c r="Z109" s="138"/>
      <c r="AA109" s="138"/>
      <c r="AB109" s="138"/>
      <c r="AC109" s="138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2:59">
      <c r="B110" s="136"/>
      <c r="C110" s="136"/>
      <c r="D110" s="137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138"/>
      <c r="Y110" s="138"/>
      <c r="Z110" s="138"/>
      <c r="AA110" s="138"/>
      <c r="AB110" s="138"/>
      <c r="AC110" s="138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2:59">
      <c r="B111" s="136"/>
      <c r="C111" s="136"/>
      <c r="D111" s="137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138"/>
      <c r="Y111" s="138"/>
      <c r="Z111" s="138"/>
      <c r="AA111" s="138"/>
      <c r="AB111" s="138"/>
      <c r="AC111" s="138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2:59">
      <c r="B112" s="136"/>
      <c r="C112" s="136"/>
      <c r="D112" s="137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138"/>
      <c r="Y112" s="138"/>
      <c r="Z112" s="138"/>
      <c r="AA112" s="138"/>
      <c r="AB112" s="138"/>
      <c r="AC112" s="138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2:59">
      <c r="B113" s="136"/>
      <c r="C113" s="136"/>
      <c r="D113" s="137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138"/>
      <c r="Y113" s="138"/>
      <c r="Z113" s="138"/>
      <c r="AA113" s="138"/>
      <c r="AB113" s="138"/>
      <c r="AC113" s="138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2:59">
      <c r="B114" s="136"/>
      <c r="C114" s="136"/>
      <c r="D114" s="137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138"/>
      <c r="Y114" s="138"/>
      <c r="Z114" s="138"/>
      <c r="AA114" s="138"/>
      <c r="AB114" s="138"/>
      <c r="AC114" s="138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2:59">
      <c r="B115" s="136"/>
      <c r="C115" s="136"/>
      <c r="D115" s="137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138"/>
      <c r="Y115" s="138"/>
      <c r="Z115" s="138"/>
      <c r="AA115" s="138"/>
      <c r="AB115" s="138"/>
      <c r="AC115" s="138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2:59">
      <c r="B116" s="136"/>
      <c r="C116" s="136"/>
      <c r="D116" s="137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138"/>
      <c r="Y116" s="138"/>
      <c r="Z116" s="138"/>
      <c r="AA116" s="138"/>
      <c r="AB116" s="138"/>
      <c r="AC116" s="138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2:59">
      <c r="B117" s="136"/>
      <c r="C117" s="136"/>
      <c r="D117" s="137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138"/>
      <c r="Y117" s="138"/>
      <c r="Z117" s="138"/>
      <c r="AA117" s="138"/>
      <c r="AB117" s="138"/>
      <c r="AC117" s="138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2:59">
      <c r="B118" s="136"/>
      <c r="C118" s="136"/>
      <c r="D118" s="137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138"/>
      <c r="Y118" s="138"/>
      <c r="Z118" s="138"/>
      <c r="AA118" s="138"/>
      <c r="AB118" s="138"/>
      <c r="AC118" s="138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2:59">
      <c r="B119" s="136"/>
      <c r="C119" s="136"/>
      <c r="D119" s="13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138"/>
      <c r="Y119" s="138"/>
      <c r="Z119" s="138"/>
      <c r="AA119" s="138"/>
      <c r="AB119" s="138"/>
      <c r="AC119" s="138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2:59">
      <c r="B120" s="136"/>
      <c r="C120" s="136"/>
      <c r="D120" s="137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138"/>
      <c r="Y120" s="138"/>
      <c r="Z120" s="138"/>
      <c r="AA120" s="138"/>
      <c r="AB120" s="138"/>
      <c r="AC120" s="138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2:59">
      <c r="B121" s="136"/>
      <c r="C121" s="136"/>
      <c r="D121" s="137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138"/>
      <c r="Y121" s="138"/>
      <c r="Z121" s="138"/>
      <c r="AA121" s="138"/>
      <c r="AB121" s="138"/>
      <c r="AC121" s="138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2:59">
      <c r="B122" s="136"/>
      <c r="C122" s="136"/>
      <c r="D122" s="137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138"/>
      <c r="Y122" s="138"/>
      <c r="Z122" s="138"/>
      <c r="AA122" s="138"/>
      <c r="AB122" s="138"/>
      <c r="AC122" s="138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2:59">
      <c r="B123" s="136"/>
      <c r="C123" s="136"/>
      <c r="D123" s="137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138"/>
      <c r="Y123" s="138"/>
      <c r="Z123" s="138"/>
      <c r="AA123" s="138"/>
      <c r="AB123" s="138"/>
      <c r="AC123" s="138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2:59">
      <c r="B124" s="136"/>
      <c r="C124" s="136"/>
      <c r="D124" s="137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138"/>
      <c r="Y124" s="138"/>
      <c r="Z124" s="138"/>
      <c r="AA124" s="138"/>
      <c r="AB124" s="138"/>
      <c r="AC124" s="138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2:59">
      <c r="B125" s="136"/>
      <c r="C125" s="136"/>
      <c r="D125" s="137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138"/>
      <c r="Y125" s="138"/>
      <c r="Z125" s="138"/>
      <c r="AA125" s="138"/>
      <c r="AB125" s="138"/>
      <c r="AC125" s="138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2:59">
      <c r="B126" s="136"/>
      <c r="C126" s="136"/>
      <c r="D126" s="137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138"/>
      <c r="Y126" s="138"/>
      <c r="Z126" s="138"/>
      <c r="AA126" s="138"/>
      <c r="AB126" s="138"/>
      <c r="AC126" s="138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2:59">
      <c r="B127" s="136"/>
      <c r="C127" s="136"/>
      <c r="D127" s="137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138"/>
      <c r="Y127" s="138"/>
      <c r="Z127" s="138"/>
      <c r="AA127" s="138"/>
      <c r="AB127" s="138"/>
      <c r="AC127" s="138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2:59">
      <c r="B128" s="136"/>
      <c r="C128" s="136"/>
      <c r="D128" s="137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138"/>
      <c r="Y128" s="138"/>
      <c r="Z128" s="138"/>
      <c r="AA128" s="138"/>
      <c r="AB128" s="138"/>
      <c r="AC128" s="138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2:59">
      <c r="B129" s="136"/>
      <c r="C129" s="136"/>
      <c r="D129" s="137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138"/>
      <c r="Y129" s="138"/>
      <c r="Z129" s="138"/>
      <c r="AA129" s="138"/>
      <c r="AB129" s="138"/>
      <c r="AC129" s="138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2:59">
      <c r="B130" s="136"/>
      <c r="C130" s="136"/>
      <c r="D130" s="137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138"/>
      <c r="Y130" s="138"/>
      <c r="Z130" s="138"/>
      <c r="AA130" s="138"/>
      <c r="AB130" s="138"/>
      <c r="AC130" s="138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2:59">
      <c r="B131" s="136"/>
      <c r="C131" s="136"/>
      <c r="D131" s="137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138"/>
      <c r="Y131" s="138"/>
      <c r="Z131" s="138"/>
      <c r="AA131" s="138"/>
      <c r="AB131" s="138"/>
      <c r="AC131" s="138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2:59">
      <c r="B132" s="136"/>
      <c r="C132" s="136"/>
      <c r="D132" s="137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138"/>
      <c r="Y132" s="138"/>
      <c r="Z132" s="138"/>
      <c r="AA132" s="138"/>
      <c r="AB132" s="138"/>
      <c r="AC132" s="138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2:59">
      <c r="B133" s="136"/>
      <c r="C133" s="136"/>
      <c r="D133" s="137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138"/>
      <c r="Y133" s="138"/>
      <c r="Z133" s="138"/>
      <c r="AA133" s="138"/>
      <c r="AB133" s="138"/>
      <c r="AC133" s="138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2:59">
      <c r="B134" s="136"/>
      <c r="C134" s="136"/>
      <c r="D134" s="137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138"/>
      <c r="Y134" s="138"/>
      <c r="Z134" s="138"/>
      <c r="AA134" s="138"/>
      <c r="AB134" s="138"/>
      <c r="AC134" s="138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2:59">
      <c r="B135" s="136"/>
      <c r="C135" s="136"/>
      <c r="D135" s="137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138"/>
      <c r="Y135" s="138"/>
      <c r="Z135" s="138"/>
      <c r="AA135" s="138"/>
      <c r="AB135" s="138"/>
      <c r="AC135" s="138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2:59">
      <c r="B136" s="136"/>
      <c r="C136" s="136"/>
      <c r="D136" s="137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138"/>
      <c r="Y136" s="138"/>
      <c r="Z136" s="138"/>
      <c r="AA136" s="138"/>
      <c r="AB136" s="138"/>
      <c r="AC136" s="138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2:59">
      <c r="B137" s="136"/>
      <c r="C137" s="136"/>
      <c r="D137" s="137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138"/>
      <c r="Y137" s="138"/>
      <c r="Z137" s="138"/>
      <c r="AA137" s="138"/>
      <c r="AB137" s="138"/>
      <c r="AC137" s="138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2:59">
      <c r="B138" s="136"/>
      <c r="C138" s="136"/>
      <c r="D138" s="137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138"/>
      <c r="Y138" s="138"/>
      <c r="Z138" s="138"/>
      <c r="AA138" s="138"/>
      <c r="AB138" s="138"/>
      <c r="AC138" s="138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2:59">
      <c r="B139" s="136"/>
      <c r="C139" s="136"/>
      <c r="D139" s="137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138"/>
      <c r="Y139" s="138"/>
      <c r="Z139" s="138"/>
      <c r="AA139" s="138"/>
      <c r="AB139" s="138"/>
      <c r="AC139" s="138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2:59">
      <c r="B140" s="136"/>
      <c r="C140" s="136"/>
      <c r="D140" s="137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138"/>
      <c r="Y140" s="138"/>
      <c r="Z140" s="138"/>
      <c r="AA140" s="138"/>
      <c r="AB140" s="138"/>
      <c r="AC140" s="138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2:59">
      <c r="B141" s="136"/>
      <c r="C141" s="136"/>
      <c r="D141" s="137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138"/>
      <c r="Y141" s="138"/>
      <c r="Z141" s="138"/>
      <c r="AA141" s="138"/>
      <c r="AB141" s="138"/>
      <c r="AC141" s="138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2:59">
      <c r="B142" s="136"/>
      <c r="C142" s="136"/>
      <c r="D142" s="137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138"/>
      <c r="Y142" s="138"/>
      <c r="Z142" s="138"/>
      <c r="AA142" s="138"/>
      <c r="AB142" s="138"/>
      <c r="AC142" s="138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2:59">
      <c r="B143" s="136"/>
      <c r="C143" s="136"/>
      <c r="D143" s="137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138"/>
      <c r="Y143" s="138"/>
      <c r="Z143" s="138"/>
      <c r="AA143" s="138"/>
      <c r="AB143" s="138"/>
      <c r="AC143" s="138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2:59">
      <c r="B144" s="136"/>
      <c r="C144" s="136"/>
      <c r="D144" s="137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138"/>
      <c r="Y144" s="138"/>
      <c r="Z144" s="138"/>
      <c r="AA144" s="138"/>
      <c r="AB144" s="138"/>
      <c r="AC144" s="138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2:59">
      <c r="B145" s="136"/>
      <c r="C145" s="136"/>
      <c r="D145" s="137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138"/>
      <c r="Y145" s="138"/>
      <c r="Z145" s="138"/>
      <c r="AA145" s="138"/>
      <c r="AB145" s="138"/>
      <c r="AC145" s="138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2:59">
      <c r="B146" s="136"/>
      <c r="C146" s="136"/>
      <c r="D146" s="137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138"/>
      <c r="Y146" s="138"/>
      <c r="Z146" s="138"/>
      <c r="AA146" s="138"/>
      <c r="AB146" s="138"/>
      <c r="AC146" s="138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2:59">
      <c r="B147" s="136"/>
      <c r="C147" s="136"/>
      <c r="D147" s="137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138"/>
      <c r="Y147" s="138"/>
      <c r="Z147" s="138"/>
      <c r="AA147" s="138"/>
      <c r="AB147" s="138"/>
      <c r="AC147" s="138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2:59">
      <c r="B148" s="136"/>
      <c r="C148" s="136"/>
      <c r="D148" s="137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138"/>
      <c r="Y148" s="138"/>
      <c r="Z148" s="138"/>
      <c r="AA148" s="138"/>
      <c r="AB148" s="138"/>
      <c r="AC148" s="138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2:59">
      <c r="B149" s="136"/>
      <c r="C149" s="136"/>
      <c r="D149" s="137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138"/>
      <c r="Y149" s="138"/>
      <c r="Z149" s="138"/>
      <c r="AA149" s="138"/>
      <c r="AB149" s="138"/>
      <c r="AC149" s="138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2:59">
      <c r="B150" s="136"/>
      <c r="C150" s="136"/>
      <c r="D150" s="137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138"/>
      <c r="Y150" s="138"/>
      <c r="Z150" s="138"/>
      <c r="AA150" s="138"/>
      <c r="AB150" s="138"/>
      <c r="AC150" s="138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2:59">
      <c r="B151" s="136"/>
      <c r="C151" s="136"/>
      <c r="D151" s="137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138"/>
      <c r="Y151" s="138"/>
      <c r="Z151" s="138"/>
      <c r="AA151" s="138"/>
      <c r="AB151" s="138"/>
      <c r="AC151" s="138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2:59">
      <c r="B152" s="136"/>
      <c r="C152" s="136"/>
      <c r="D152" s="137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138"/>
      <c r="Y152" s="138"/>
      <c r="Z152" s="138"/>
      <c r="AA152" s="138"/>
      <c r="AB152" s="138"/>
      <c r="AC152" s="138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2:59">
      <c r="B153" s="136"/>
      <c r="C153" s="136"/>
      <c r="D153" s="137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138"/>
      <c r="Y153" s="138"/>
      <c r="Z153" s="138"/>
      <c r="AA153" s="138"/>
      <c r="AB153" s="138"/>
      <c r="AC153" s="138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2:59">
      <c r="B154" s="136"/>
      <c r="C154" s="136"/>
      <c r="D154" s="137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138"/>
      <c r="Y154" s="138"/>
      <c r="Z154" s="138"/>
      <c r="AA154" s="138"/>
      <c r="AB154" s="138"/>
      <c r="AC154" s="138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2:59">
      <c r="B155" s="136"/>
      <c r="C155" s="136"/>
      <c r="D155" s="137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138"/>
      <c r="Y155" s="138"/>
      <c r="Z155" s="138"/>
      <c r="AA155" s="138"/>
      <c r="AB155" s="138"/>
      <c r="AC155" s="138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2:59">
      <c r="B156" s="136"/>
      <c r="C156" s="136"/>
      <c r="D156" s="137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138"/>
      <c r="Y156" s="138"/>
      <c r="Z156" s="138"/>
      <c r="AA156" s="138"/>
      <c r="AB156" s="138"/>
      <c r="AC156" s="138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2:59">
      <c r="B157" s="136"/>
      <c r="C157" s="136"/>
      <c r="D157" s="137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138"/>
      <c r="Y157" s="138"/>
      <c r="Z157" s="138"/>
      <c r="AA157" s="138"/>
      <c r="AB157" s="138"/>
      <c r="AC157" s="138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2:59">
      <c r="B158" s="136"/>
      <c r="C158" s="136"/>
      <c r="D158" s="137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138"/>
      <c r="Y158" s="138"/>
      <c r="Z158" s="138"/>
      <c r="AA158" s="138"/>
      <c r="AB158" s="138"/>
      <c r="AC158" s="138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2:59">
      <c r="B159" s="136"/>
      <c r="C159" s="136"/>
      <c r="D159" s="137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138"/>
      <c r="Y159" s="138"/>
      <c r="Z159" s="138"/>
      <c r="AA159" s="138"/>
      <c r="AB159" s="138"/>
      <c r="AC159" s="138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2:59">
      <c r="B160" s="136"/>
      <c r="C160" s="136"/>
      <c r="D160" s="137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138"/>
      <c r="Y160" s="138"/>
      <c r="Z160" s="138"/>
      <c r="AA160" s="138"/>
      <c r="AB160" s="138"/>
      <c r="AC160" s="138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2:59">
      <c r="B161" s="136"/>
      <c r="C161" s="136"/>
      <c r="D161" s="137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138"/>
      <c r="Y161" s="138"/>
      <c r="Z161" s="138"/>
      <c r="AA161" s="138"/>
      <c r="AB161" s="138"/>
      <c r="AC161" s="138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2:59">
      <c r="B162" s="136"/>
      <c r="C162" s="136"/>
      <c r="D162" s="137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138"/>
      <c r="Y162" s="138"/>
      <c r="Z162" s="138"/>
      <c r="AA162" s="138"/>
      <c r="AB162" s="138"/>
      <c r="AC162" s="138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2:59">
      <c r="B163" s="136"/>
      <c r="C163" s="136"/>
      <c r="D163" s="13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138"/>
      <c r="Y163" s="138"/>
      <c r="Z163" s="138"/>
      <c r="AA163" s="138"/>
      <c r="AB163" s="138"/>
      <c r="AC163" s="138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2:59">
      <c r="B164" s="136"/>
      <c r="C164" s="136"/>
      <c r="D164" s="13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138"/>
      <c r="Y164" s="138"/>
      <c r="Z164" s="138"/>
      <c r="AA164" s="138"/>
      <c r="AB164" s="138"/>
      <c r="AC164" s="138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2:59">
      <c r="B165" s="136"/>
      <c r="C165" s="136"/>
      <c r="D165" s="137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138"/>
      <c r="Y165" s="138"/>
      <c r="Z165" s="138"/>
      <c r="AA165" s="138"/>
      <c r="AB165" s="138"/>
      <c r="AC165" s="138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2:59">
      <c r="B166" s="136"/>
      <c r="C166" s="136"/>
      <c r="D166" s="137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138"/>
      <c r="Y166" s="138"/>
      <c r="Z166" s="138"/>
      <c r="AA166" s="138"/>
      <c r="AB166" s="138"/>
      <c r="AC166" s="138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2:59">
      <c r="B167" s="136"/>
      <c r="C167" s="136"/>
      <c r="D167" s="137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138"/>
      <c r="Y167" s="138"/>
      <c r="Z167" s="138"/>
      <c r="AA167" s="138"/>
      <c r="AB167" s="138"/>
      <c r="AC167" s="138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2:59">
      <c r="B168" s="136"/>
      <c r="C168" s="136"/>
      <c r="D168" s="137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138"/>
      <c r="Y168" s="138"/>
      <c r="Z168" s="138"/>
      <c r="AA168" s="138"/>
      <c r="AB168" s="138"/>
      <c r="AC168" s="138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2:59">
      <c r="B169" s="136"/>
      <c r="C169" s="136"/>
      <c r="D169" s="137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138"/>
      <c r="Y169" s="138"/>
      <c r="Z169" s="138"/>
      <c r="AA169" s="138"/>
      <c r="AB169" s="138"/>
      <c r="AC169" s="138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2:59">
      <c r="B170" s="136"/>
      <c r="C170" s="136"/>
      <c r="D170" s="137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138"/>
      <c r="Y170" s="138"/>
      <c r="Z170" s="138"/>
      <c r="AA170" s="138"/>
      <c r="AB170" s="138"/>
      <c r="AC170" s="138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2:59">
      <c r="B171" s="136"/>
      <c r="C171" s="136"/>
      <c r="D171" s="137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138"/>
      <c r="Y171" s="138"/>
      <c r="Z171" s="138"/>
      <c r="AA171" s="138"/>
      <c r="AB171" s="138"/>
      <c r="AC171" s="138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2:59">
      <c r="B172" s="136"/>
      <c r="C172" s="136"/>
      <c r="D172" s="137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138"/>
      <c r="Y172" s="138"/>
      <c r="Z172" s="138"/>
      <c r="AA172" s="138"/>
      <c r="AB172" s="138"/>
      <c r="AC172" s="138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2:59">
      <c r="B173" s="136"/>
      <c r="C173" s="136"/>
      <c r="D173" s="137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138"/>
      <c r="Y173" s="138"/>
      <c r="Z173" s="138"/>
      <c r="AA173" s="138"/>
      <c r="AB173" s="138"/>
      <c r="AC173" s="138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2:59">
      <c r="B174" s="136"/>
      <c r="C174" s="136"/>
      <c r="D174" s="137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138"/>
      <c r="Y174" s="138"/>
      <c r="Z174" s="138"/>
      <c r="AA174" s="138"/>
      <c r="AB174" s="138"/>
      <c r="AC174" s="138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2:59">
      <c r="B175" s="136"/>
      <c r="C175" s="136"/>
      <c r="D175" s="137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138"/>
      <c r="Y175" s="138"/>
      <c r="Z175" s="138"/>
      <c r="AA175" s="138"/>
      <c r="AB175" s="138"/>
      <c r="AC175" s="138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2:59">
      <c r="B176" s="136"/>
      <c r="C176" s="136"/>
      <c r="D176" s="137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138"/>
      <c r="Y176" s="138"/>
      <c r="Z176" s="138"/>
      <c r="AA176" s="138"/>
      <c r="AB176" s="138"/>
      <c r="AC176" s="138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2:59">
      <c r="B177" s="136"/>
      <c r="C177" s="136"/>
      <c r="D177" s="137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138"/>
      <c r="Y177" s="138"/>
      <c r="Z177" s="138"/>
      <c r="AA177" s="138"/>
      <c r="AB177" s="138"/>
      <c r="AC177" s="138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2:59">
      <c r="B178" s="136"/>
      <c r="C178" s="136"/>
      <c r="D178" s="137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138"/>
      <c r="Y178" s="138"/>
      <c r="Z178" s="138"/>
      <c r="AA178" s="138"/>
      <c r="AB178" s="138"/>
      <c r="AC178" s="138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2:59">
      <c r="B179" s="136"/>
      <c r="C179" s="136"/>
      <c r="D179" s="137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138"/>
      <c r="Y179" s="138"/>
      <c r="Z179" s="138"/>
      <c r="AA179" s="138"/>
      <c r="AB179" s="138"/>
      <c r="AC179" s="138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2:59">
      <c r="B180" s="136"/>
      <c r="C180" s="136"/>
      <c r="D180" s="137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138"/>
      <c r="Y180" s="138"/>
      <c r="Z180" s="138"/>
      <c r="AA180" s="138"/>
      <c r="AB180" s="138"/>
      <c r="AC180" s="138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</sheetData>
  <mergeCells count="4">
    <mergeCell ref="X4:AB4"/>
    <mergeCell ref="D2:T2"/>
    <mergeCell ref="F4:L4"/>
    <mergeCell ref="N4:T4"/>
  </mergeCells>
  <conditionalFormatting sqref="F9">
    <cfRule type="colorScale" priority="17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11">
    <cfRule type="colorScale" priority="6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15">
    <cfRule type="colorScale" priority="6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15">
    <cfRule type="colorScale" priority="6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9">
    <cfRule type="colorScale" priority="16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9">
    <cfRule type="colorScale" priority="15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9">
    <cfRule type="colorScale" priority="15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9">
    <cfRule type="colorScale" priority="15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9">
    <cfRule type="colorScale" priority="15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9">
    <cfRule type="colorScale" priority="15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9">
    <cfRule type="colorScale" priority="15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11">
    <cfRule type="colorScale" priority="7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11">
    <cfRule type="colorScale" priority="7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11">
    <cfRule type="colorScale" priority="7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11">
    <cfRule type="colorScale" priority="6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11">
    <cfRule type="colorScale" priority="6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11">
    <cfRule type="colorScale" priority="6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11">
    <cfRule type="colorScale" priority="6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15">
    <cfRule type="colorScale" priority="6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15">
    <cfRule type="colorScale" priority="6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15">
    <cfRule type="colorScale" priority="6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15">
    <cfRule type="colorScale" priority="5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15">
    <cfRule type="colorScale" priority="5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33">
    <cfRule type="colorScale" priority="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15">
    <cfRule type="colorScale" priority="5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17">
    <cfRule type="colorScale" priority="5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17">
    <cfRule type="colorScale" priority="5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17">
    <cfRule type="colorScale" priority="5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17">
    <cfRule type="colorScale" priority="5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17">
    <cfRule type="colorScale" priority="5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17">
    <cfRule type="colorScale" priority="5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17">
    <cfRule type="colorScale" priority="5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17">
    <cfRule type="colorScale" priority="4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21">
    <cfRule type="colorScale" priority="4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21">
    <cfRule type="colorScale" priority="4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21">
    <cfRule type="colorScale" priority="4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21">
    <cfRule type="colorScale" priority="4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21">
    <cfRule type="colorScale" priority="4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21">
    <cfRule type="colorScale" priority="4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21">
    <cfRule type="colorScale" priority="4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21">
    <cfRule type="colorScale" priority="4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23">
    <cfRule type="colorScale" priority="4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23">
    <cfRule type="colorScale" priority="3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23">
    <cfRule type="colorScale" priority="3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23">
    <cfRule type="colorScale" priority="3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23">
    <cfRule type="colorScale" priority="3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23">
    <cfRule type="colorScale" priority="3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23">
    <cfRule type="colorScale" priority="3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23">
    <cfRule type="colorScale" priority="3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27">
    <cfRule type="colorScale" priority="3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27">
    <cfRule type="colorScale" priority="3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27">
    <cfRule type="colorScale" priority="3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27">
    <cfRule type="colorScale" priority="2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27">
    <cfRule type="colorScale" priority="2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27">
    <cfRule type="colorScale" priority="2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27">
    <cfRule type="colorScale" priority="2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27">
    <cfRule type="colorScale" priority="2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29">
    <cfRule type="colorScale" priority="2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29">
    <cfRule type="colorScale" priority="2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29">
    <cfRule type="colorScale" priority="2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29">
    <cfRule type="colorScale" priority="2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29">
    <cfRule type="colorScale" priority="2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29">
    <cfRule type="colorScale" priority="19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29">
    <cfRule type="colorScale" priority="1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29">
    <cfRule type="colorScale" priority="1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33">
    <cfRule type="colorScale" priority="1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33">
    <cfRule type="colorScale" priority="1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33">
    <cfRule type="colorScale" priority="1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33">
    <cfRule type="colorScale" priority="1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33">
    <cfRule type="colorScale" priority="1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33">
    <cfRule type="colorScale" priority="1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33">
    <cfRule type="colorScale" priority="10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F35">
    <cfRule type="colorScale" priority="8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H35">
    <cfRule type="colorScale" priority="7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J35">
    <cfRule type="colorScale" priority="6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L35">
    <cfRule type="colorScale" priority="5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N35">
    <cfRule type="colorScale" priority="4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P35">
    <cfRule type="colorScale" priority="3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R35">
    <cfRule type="colorScale" priority="2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conditionalFormatting sqref="T35">
    <cfRule type="colorScale" priority="1">
      <colorScale>
        <cfvo type="num" val="1"/>
        <cfvo type="num" val="2"/>
        <cfvo type="num" val="3"/>
        <color rgb="FFFF0000"/>
        <color rgb="FFFFFF00"/>
        <color rgb="FF4AFA3F"/>
      </colorScale>
    </cfRule>
  </conditionalFormatting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DE123"/>
  <sheetViews>
    <sheetView showGridLines="0" showRowColHeaders="0" tabSelected="1" zoomScale="84" zoomScaleNormal="120" zoomScalePageLayoutView="160" workbookViewId="0">
      <selection activeCell="I15" sqref="I15:O15"/>
    </sheetView>
  </sheetViews>
  <sheetFormatPr baseColWidth="10" defaultColWidth="10.81640625" defaultRowHeight="14.5"/>
  <cols>
    <col min="1" max="1" width="2.6328125" style="70" customWidth="1"/>
    <col min="2" max="2" width="10.81640625" style="70"/>
    <col min="3" max="3" width="5.6328125" style="70" customWidth="1"/>
    <col min="4" max="4" width="10.81640625" style="70" customWidth="1"/>
    <col min="5" max="5" width="5.6328125" style="70" customWidth="1"/>
    <col min="6" max="6" width="10.81640625" style="70"/>
    <col min="7" max="7" width="5.6328125" style="70" customWidth="1"/>
    <col min="8" max="8" width="1.1796875" style="70" customWidth="1"/>
    <col min="9" max="9" width="12.6328125" style="70" customWidth="1"/>
    <col min="10" max="10" width="2.81640625" style="70" customWidth="1"/>
    <col min="11" max="11" width="10.81640625" style="70" customWidth="1"/>
    <col min="12" max="12" width="2.81640625" style="70" customWidth="1"/>
    <col min="13" max="13" width="10.81640625" style="70" customWidth="1"/>
    <col min="14" max="14" width="2.81640625" style="70" customWidth="1"/>
    <col min="15" max="15" width="10.81640625" style="70" customWidth="1"/>
    <col min="16" max="16384" width="10.81640625" style="70"/>
  </cols>
  <sheetData>
    <row r="1" spans="1:109" ht="6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78"/>
      <c r="AJ1" s="78"/>
      <c r="AK1" s="78"/>
      <c r="AL1" s="78"/>
      <c r="AM1" s="78"/>
    </row>
    <row r="2" spans="1:109" ht="18.5">
      <c r="A2" s="52"/>
      <c r="B2" s="169" t="s">
        <v>74</v>
      </c>
      <c r="C2" s="169"/>
      <c r="D2" s="169"/>
      <c r="E2" s="169"/>
      <c r="F2" s="169"/>
      <c r="G2" s="169"/>
      <c r="H2" s="52"/>
      <c r="I2" s="243" t="s">
        <v>75</v>
      </c>
      <c r="J2" s="243"/>
      <c r="K2" s="243"/>
      <c r="L2" s="243"/>
      <c r="M2" s="243"/>
      <c r="N2" s="243"/>
      <c r="O2" s="24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</row>
    <row r="3" spans="1:10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</row>
    <row r="4" spans="1:109" ht="16" thickBot="1">
      <c r="A4" s="52"/>
      <c r="B4" s="244" t="s">
        <v>80</v>
      </c>
      <c r="C4" s="244"/>
      <c r="D4" s="244"/>
      <c r="E4" s="244"/>
      <c r="F4" s="244"/>
      <c r="G4" s="244"/>
      <c r="H4" s="52"/>
      <c r="I4" s="245" t="s">
        <v>174</v>
      </c>
      <c r="J4" s="245"/>
      <c r="K4" s="245"/>
      <c r="L4" s="245"/>
      <c r="M4" s="246"/>
      <c r="N4" s="246"/>
      <c r="O4" s="246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</row>
    <row r="5" spans="1:109" ht="16" thickBot="1">
      <c r="A5" s="52"/>
      <c r="B5" s="244" t="s">
        <v>81</v>
      </c>
      <c r="C5" s="244"/>
      <c r="D5" s="244"/>
      <c r="E5" s="244"/>
      <c r="F5" s="244"/>
      <c r="G5" s="244"/>
      <c r="H5" s="52"/>
      <c r="I5" s="150" t="s">
        <v>76</v>
      </c>
      <c r="J5" s="151"/>
      <c r="K5" s="152">
        <v>2020</v>
      </c>
      <c r="L5" s="151"/>
      <c r="M5" s="152">
        <v>2021</v>
      </c>
      <c r="N5" s="151"/>
      <c r="O5" s="152">
        <v>2022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</row>
    <row r="6" spans="1:109">
      <c r="A6" s="52"/>
      <c r="B6" s="247" t="s">
        <v>281</v>
      </c>
      <c r="C6" s="248"/>
      <c r="D6" s="249"/>
      <c r="E6" s="249"/>
      <c r="F6" s="249"/>
      <c r="G6" s="250"/>
      <c r="H6" s="52"/>
      <c r="I6" s="72" t="s">
        <v>77</v>
      </c>
      <c r="J6" s="147"/>
      <c r="K6" s="75">
        <v>50</v>
      </c>
      <c r="L6" s="147"/>
      <c r="M6" s="75">
        <v>70</v>
      </c>
      <c r="N6" s="147"/>
      <c r="O6" s="75">
        <v>80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</row>
    <row r="7" spans="1:109">
      <c r="A7" s="52"/>
      <c r="B7" s="251"/>
      <c r="C7" s="252"/>
      <c r="D7" s="252"/>
      <c r="E7" s="252"/>
      <c r="F7" s="252"/>
      <c r="G7" s="253"/>
      <c r="H7" s="52"/>
      <c r="I7" s="73" t="s">
        <v>78</v>
      </c>
      <c r="J7" s="148"/>
      <c r="K7" s="76">
        <v>0.15</v>
      </c>
      <c r="L7" s="148"/>
      <c r="M7" s="76">
        <v>0.14000000000000001</v>
      </c>
      <c r="N7" s="148"/>
      <c r="O7" s="76">
        <v>0.13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</row>
    <row r="8" spans="1:109" ht="15" thickBot="1">
      <c r="A8" s="52"/>
      <c r="B8" s="254"/>
      <c r="C8" s="255"/>
      <c r="D8" s="255"/>
      <c r="E8" s="255"/>
      <c r="F8" s="255"/>
      <c r="G8" s="256"/>
      <c r="H8" s="52"/>
      <c r="I8" s="74" t="s">
        <v>79</v>
      </c>
      <c r="J8" s="149"/>
      <c r="K8" s="77">
        <v>2</v>
      </c>
      <c r="L8" s="149"/>
      <c r="M8" s="77">
        <v>3</v>
      </c>
      <c r="N8" s="149"/>
      <c r="O8" s="77">
        <v>4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</row>
    <row r="9" spans="1:10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</row>
    <row r="10" spans="1:109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</row>
    <row r="11" spans="1:109">
      <c r="A11" s="52"/>
      <c r="B11" s="241" t="s">
        <v>177</v>
      </c>
      <c r="C11" s="241"/>
      <c r="D11" s="241"/>
      <c r="E11" s="241"/>
      <c r="F11" s="241"/>
      <c r="G11" s="241"/>
      <c r="H11" s="52"/>
      <c r="I11" s="242" t="s">
        <v>178</v>
      </c>
      <c r="J11" s="242"/>
      <c r="K11" s="242"/>
      <c r="L11" s="242"/>
      <c r="M11" s="242"/>
      <c r="N11" s="242"/>
      <c r="O11" s="24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</row>
    <row r="12" spans="1:109">
      <c r="A12" s="52"/>
      <c r="B12" s="235" t="s">
        <v>282</v>
      </c>
      <c r="C12" s="236"/>
      <c r="D12" s="236"/>
      <c r="E12" s="236"/>
      <c r="F12" s="236"/>
      <c r="G12" s="237"/>
      <c r="H12" s="52"/>
      <c r="I12" s="238" t="s">
        <v>284</v>
      </c>
      <c r="J12" s="239"/>
      <c r="K12" s="239"/>
      <c r="L12" s="239"/>
      <c r="M12" s="239"/>
      <c r="N12" s="239"/>
      <c r="O12" s="240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</row>
    <row r="13" spans="1:109" ht="1" customHeight="1">
      <c r="A13" s="52"/>
      <c r="B13" s="71"/>
      <c r="C13" s="71"/>
      <c r="D13" s="71"/>
      <c r="E13" s="71"/>
      <c r="F13" s="71"/>
      <c r="G13" s="71"/>
      <c r="H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</row>
    <row r="14" spans="1:109" ht="16" customHeight="1">
      <c r="A14" s="52"/>
      <c r="B14" s="241" t="s">
        <v>179</v>
      </c>
      <c r="C14" s="241"/>
      <c r="D14" s="241"/>
      <c r="E14" s="241"/>
      <c r="F14" s="241"/>
      <c r="G14" s="241"/>
      <c r="H14" s="52"/>
      <c r="I14" s="242" t="s">
        <v>180</v>
      </c>
      <c r="J14" s="242"/>
      <c r="K14" s="242"/>
      <c r="L14" s="242"/>
      <c r="M14" s="242"/>
      <c r="N14" s="242"/>
      <c r="O14" s="24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</row>
    <row r="15" spans="1:109" ht="15" customHeight="1">
      <c r="A15" s="52"/>
      <c r="B15" s="235" t="s">
        <v>283</v>
      </c>
      <c r="C15" s="236"/>
      <c r="D15" s="236"/>
      <c r="E15" s="236"/>
      <c r="F15" s="236"/>
      <c r="G15" s="237"/>
      <c r="H15" s="52"/>
      <c r="I15" s="238" t="s">
        <v>285</v>
      </c>
      <c r="J15" s="239"/>
      <c r="K15" s="239"/>
      <c r="L15" s="239"/>
      <c r="M15" s="239"/>
      <c r="N15" s="239"/>
      <c r="O15" s="240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</row>
    <row r="16" spans="1:109" ht="3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</row>
    <row r="17" spans="1:109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</row>
    <row r="18" spans="1:109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</row>
    <row r="19" spans="1:10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</row>
    <row r="20" spans="1:10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</row>
    <row r="21" spans="1:10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</row>
    <row r="22" spans="1:10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</row>
    <row r="23" spans="1:10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</row>
    <row r="24" spans="1:10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</row>
    <row r="25" spans="1:10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</row>
    <row r="26" spans="1:10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</row>
    <row r="27" spans="1:10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</row>
    <row r="28" spans="1:10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</row>
    <row r="29" spans="1:10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</row>
    <row r="30" spans="1:109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</row>
    <row r="31" spans="1:109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</row>
    <row r="32" spans="1:109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</row>
    <row r="33" spans="1:109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</row>
    <row r="34" spans="1:109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</row>
    <row r="35" spans="1:10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</row>
    <row r="36" spans="1:10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</row>
    <row r="37" spans="1:10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</row>
    <row r="38" spans="1:10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</row>
    <row r="39" spans="1:10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</row>
    <row r="40" spans="1:10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</row>
    <row r="41" spans="1:10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</row>
    <row r="42" spans="1:10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</row>
    <row r="43" spans="1:10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</row>
    <row r="44" spans="1:10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</row>
    <row r="45" spans="1:10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</row>
    <row r="46" spans="1:109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</row>
    <row r="47" spans="1:109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</row>
    <row r="48" spans="1:109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</row>
    <row r="49" spans="1:109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</row>
    <row r="50" spans="1:109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</row>
    <row r="51" spans="1:10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</row>
    <row r="52" spans="1:10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</row>
    <row r="53" spans="1:109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</row>
    <row r="54" spans="1:109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</row>
    <row r="55" spans="1:109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</row>
    <row r="56" spans="1:10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</row>
    <row r="57" spans="1:10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</row>
    <row r="58" spans="1:10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</row>
    <row r="59" spans="1:10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</row>
    <row r="60" spans="1:109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</row>
    <row r="61" spans="1:109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</row>
    <row r="62" spans="1:109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</row>
    <row r="63" spans="1:109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</row>
    <row r="64" spans="1:109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</row>
    <row r="65" spans="1:109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</row>
    <row r="66" spans="1:109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</row>
    <row r="67" spans="1:10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</row>
    <row r="68" spans="1:10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</row>
    <row r="69" spans="1:10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</row>
    <row r="70" spans="1:10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</row>
    <row r="71" spans="1:10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</row>
    <row r="72" spans="1:10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</row>
    <row r="73" spans="1:10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</row>
    <row r="74" spans="1:10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</row>
    <row r="75" spans="1:10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</row>
    <row r="76" spans="1:10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</row>
    <row r="77" spans="1:10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</row>
    <row r="78" spans="1:109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</row>
    <row r="79" spans="1:109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</row>
    <row r="80" spans="1:109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</row>
    <row r="81" spans="1:109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</row>
    <row r="82" spans="1:109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</row>
    <row r="83" spans="1:109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</row>
    <row r="84" spans="1:109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</row>
    <row r="85" spans="1:109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</row>
    <row r="86" spans="1:109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</row>
    <row r="87" spans="1:109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</row>
    <row r="88" spans="1:109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</row>
    <row r="89" spans="1:109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</row>
    <row r="90" spans="1:109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</row>
    <row r="91" spans="1:109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</row>
    <row r="92" spans="1:109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</row>
    <row r="93" spans="1:109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</row>
    <row r="94" spans="1:109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</row>
    <row r="95" spans="1:109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</row>
    <row r="96" spans="1:109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</row>
    <row r="97" spans="1:109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</row>
    <row r="98" spans="1:109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</row>
    <row r="99" spans="1:109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</row>
    <row r="100" spans="1:109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</row>
    <row r="101" spans="1:109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</row>
    <row r="102" spans="1:109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</row>
    <row r="103" spans="1:109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</row>
    <row r="104" spans="1:109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</row>
    <row r="105" spans="1:109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</row>
    <row r="106" spans="1:109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</row>
    <row r="107" spans="1:109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</row>
    <row r="108" spans="1:109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</row>
    <row r="109" spans="1:109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</row>
    <row r="110" spans="1:109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</row>
    <row r="111" spans="1:109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</row>
    <row r="112" spans="1:109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</row>
    <row r="113" spans="1:109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</row>
    <row r="114" spans="1:109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</row>
    <row r="115" spans="1:109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</row>
    <row r="116" spans="1:109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</row>
    <row r="117" spans="1:109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</row>
    <row r="118" spans="1:109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</row>
    <row r="119" spans="1:109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</row>
    <row r="120" spans="1:109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</row>
    <row r="121" spans="1:109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</row>
    <row r="122" spans="1:109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</row>
    <row r="123" spans="1:109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</row>
  </sheetData>
  <mergeCells count="13">
    <mergeCell ref="I2:O2"/>
    <mergeCell ref="B4:G4"/>
    <mergeCell ref="I4:O4"/>
    <mergeCell ref="B5:G5"/>
    <mergeCell ref="B6:G8"/>
    <mergeCell ref="B15:G15"/>
    <mergeCell ref="I15:O15"/>
    <mergeCell ref="B14:G14"/>
    <mergeCell ref="I14:O14"/>
    <mergeCell ref="B11:G11"/>
    <mergeCell ref="I11:O11"/>
    <mergeCell ref="B12:G12"/>
    <mergeCell ref="I12:O12"/>
  </mergeCells>
  <phoneticPr fontId="60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1 CONFIDENCIALIDAD</vt:lpstr>
      <vt:lpstr>2. GENERALES DEL CASO</vt:lpstr>
      <vt:lpstr> 2. FINANCIEROS CASO</vt:lpstr>
      <vt:lpstr>3.ESTRATEGIA</vt:lpstr>
      <vt:lpstr>4. ORGANIGRAMA</vt:lpstr>
      <vt:lpstr>5. GENTE Y PROCESOS</vt:lpstr>
      <vt:lpstr>6. VENTAS</vt:lpstr>
      <vt:lpstr>7. GOBIERNO CORPORATIVO</vt:lpstr>
      <vt:lpstr>8. CONSULTA CONSEJO</vt:lpstr>
      <vt:lpstr>' 2. FINANCIEROS CASO'!Área_de_impresión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Yudiel</dc:creator>
  <cp:lastModifiedBy>Carlos Hosoya Villarreal</cp:lastModifiedBy>
  <cp:lastPrinted>2014-03-18T21:35:09Z</cp:lastPrinted>
  <dcterms:created xsi:type="dcterms:W3CDTF">2011-03-03T15:39:08Z</dcterms:created>
  <dcterms:modified xsi:type="dcterms:W3CDTF">2022-02-16T15:55:38Z</dcterms:modified>
</cp:coreProperties>
</file>